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55"/>
  </bookViews>
  <sheets>
    <sheet name="Overview" sheetId="3" r:id="rId1"/>
    <sheet name="Grid" sheetId="1" r:id="rId2"/>
    <sheet name="Contract Monitors" sheetId="2" r:id="rId3"/>
    <sheet name="Adams" sheetId="4" r:id="rId4"/>
    <sheet name="Appleton" sheetId="5" r:id="rId5"/>
    <sheet name="Ashland" sheetId="6" r:id="rId6"/>
    <sheet name="Barron" sheetId="7" r:id="rId7"/>
    <sheet name="Bayfield" sheetId="8" r:id="rId8"/>
    <sheet name="Brown" sheetId="9" r:id="rId9"/>
    <sheet name="Buffalo" sheetId="10" r:id="rId10"/>
    <sheet name="Burnett" sheetId="11" r:id="rId11"/>
    <sheet name="Calumet" sheetId="12" r:id="rId12"/>
    <sheet name="Central Racine" sheetId="13" r:id="rId13"/>
    <sheet name="Chippewa" sheetId="14" r:id="rId14"/>
    <sheet name="Bd of Health-MadisonDane" sheetId="15" r:id="rId15"/>
    <sheet name="Clark" sheetId="16" r:id="rId16"/>
    <sheet name="Columbia" sheetId="17" r:id="rId17"/>
    <sheet name="Crawford" sheetId="18" r:id="rId18"/>
    <sheet name="Cudahy" sheetId="19" r:id="rId19"/>
    <sheet name="DePere" sheetId="20" r:id="rId20"/>
    <sheet name="Dodge" sheetId="21" r:id="rId21"/>
    <sheet name="Door" sheetId="22" r:id="rId22"/>
    <sheet name="Douglas" sheetId="23" r:id="rId23"/>
    <sheet name="Dunn" sheetId="24" r:id="rId24"/>
    <sheet name="Eau Claire" sheetId="25" r:id="rId25"/>
    <sheet name="Florence" sheetId="26" r:id="rId26"/>
    <sheet name="Fond du Lac" sheetId="27" r:id="rId27"/>
    <sheet name="Forest" sheetId="28" r:id="rId28"/>
    <sheet name="Franklin" sheetId="29" r:id="rId29"/>
    <sheet name="Grant" sheetId="30" r:id="rId30"/>
    <sheet name="Green" sheetId="31" r:id="rId31"/>
    <sheet name="Green Lake" sheetId="32" r:id="rId32"/>
    <sheet name="Greendale" sheetId="33" r:id="rId33"/>
    <sheet name="Greenfield" sheetId="34" r:id="rId34"/>
    <sheet name="Hales Corners" sheetId="35" r:id="rId35"/>
    <sheet name="Iowa" sheetId="36" r:id="rId36"/>
    <sheet name="Iron" sheetId="37" r:id="rId37"/>
    <sheet name="Jackson" sheetId="38" r:id="rId38"/>
    <sheet name="Jefferson" sheetId="39" r:id="rId39"/>
    <sheet name="Juneau" sheetId="40" r:id="rId40"/>
    <sheet name="Kenosha" sheetId="41" r:id="rId41"/>
    <sheet name="Kewaunee" sheetId="42" r:id="rId42"/>
    <sheet name="LaCrosse" sheetId="43" r:id="rId43"/>
    <sheet name="Lafayette" sheetId="44" r:id="rId44"/>
    <sheet name="Langlade" sheetId="45" r:id="rId45"/>
    <sheet name="Lincoln" sheetId="46" r:id="rId46"/>
    <sheet name="Manitowoc" sheetId="47" r:id="rId47"/>
    <sheet name="Marathon" sheetId="48" r:id="rId48"/>
    <sheet name="Marinette" sheetId="49" r:id="rId49"/>
    <sheet name="Marquette" sheetId="50" r:id="rId50"/>
    <sheet name="Menasha" sheetId="51" r:id="rId51"/>
    <sheet name="Milwaukee" sheetId="52" r:id="rId52"/>
    <sheet name="Monroe" sheetId="53" r:id="rId53"/>
    <sheet name="North Shore" sheetId="54" r:id="rId54"/>
    <sheet name="Oak Creek" sheetId="55" r:id="rId55"/>
    <sheet name="Oconto" sheetId="56" r:id="rId56"/>
    <sheet name="Oneida" sheetId="57" r:id="rId57"/>
    <sheet name="Outagamie" sheetId="58" r:id="rId58"/>
    <sheet name="Wash-Ozauk" sheetId="59" r:id="rId59"/>
    <sheet name="Pepin" sheetId="60" r:id="rId60"/>
    <sheet name="Pierce" sheetId="61" r:id="rId61"/>
    <sheet name="Polk" sheetId="62" r:id="rId62"/>
    <sheet name="Portage" sheetId="63" r:id="rId63"/>
    <sheet name="Price" sheetId="64" r:id="rId64"/>
    <sheet name="Racine" sheetId="65" r:id="rId65"/>
    <sheet name="Richland" sheetId="66" r:id="rId66"/>
    <sheet name="Rock" sheetId="67" r:id="rId67"/>
    <sheet name="Rusk" sheetId="68" r:id="rId68"/>
    <sheet name="Sauk" sheetId="69" r:id="rId69"/>
    <sheet name="Sawyer" sheetId="70" r:id="rId70"/>
    <sheet name="Shawano" sheetId="71" r:id="rId71"/>
    <sheet name="Sheboygan" sheetId="72" r:id="rId72"/>
    <sheet name="South Milwaukee" sheetId="73" r:id="rId73"/>
    <sheet name="St Croix" sheetId="74" r:id="rId74"/>
    <sheet name="St Francis" sheetId="75" r:id="rId75"/>
    <sheet name="Taylor" sheetId="76" r:id="rId76"/>
    <sheet name="Trempealeau" sheetId="77" r:id="rId77"/>
    <sheet name="Vernon" sheetId="78" r:id="rId78"/>
    <sheet name="Vilas" sheetId="79" r:id="rId79"/>
    <sheet name="Walworth" sheetId="80" r:id="rId80"/>
    <sheet name="Washburn" sheetId="81" r:id="rId81"/>
    <sheet name="Watertown" sheetId="82" r:id="rId82"/>
    <sheet name="Waukesha" sheetId="83" r:id="rId83"/>
    <sheet name="Waupaca" sheetId="84" r:id="rId84"/>
    <sheet name="Waushara" sheetId="85" r:id="rId85"/>
    <sheet name="Wauwatosa" sheetId="86" r:id="rId86"/>
    <sheet name="West Allis" sheetId="87" r:id="rId87"/>
    <sheet name="Winnebago" sheetId="88" r:id="rId88"/>
    <sheet name="Wood" sheetId="89" r:id="rId89"/>
    <sheet name="Funding Info" sheetId="90" r:id="rId90"/>
  </sheets>
  <externalReferences>
    <externalReference r:id="rId91"/>
  </externalReferences>
  <definedNames>
    <definedName name="_xlnm._FilterDatabase" localSheetId="2" hidden="1">'Contract Monitors'!$A$3:$AA$90</definedName>
    <definedName name="_xlnm._FilterDatabase" localSheetId="89" hidden="1">'Funding Info'!$A$2:$MT$2</definedName>
    <definedName name="CountyBottom" localSheetId="14">#REF!</definedName>
    <definedName name="CountyBottom" localSheetId="10">#REF!</definedName>
    <definedName name="CountyBottom" localSheetId="11">#REF!</definedName>
    <definedName name="CountyBottom" localSheetId="12">#REF!</definedName>
    <definedName name="CountyBottom" localSheetId="13">#REF!</definedName>
    <definedName name="CountyBottom" localSheetId="15">#REF!</definedName>
    <definedName name="CountyBottom" localSheetId="16">#REF!</definedName>
    <definedName name="CountyBottom" localSheetId="2">#REF!</definedName>
    <definedName name="CountyBottom" localSheetId="17">#REF!</definedName>
    <definedName name="CountyBottom" localSheetId="18">#REF!</definedName>
    <definedName name="CountyBottom" localSheetId="19">#REF!</definedName>
    <definedName name="CountyBottom" localSheetId="20">#REF!</definedName>
    <definedName name="CountyBottom" localSheetId="21">#REF!</definedName>
    <definedName name="CountyBottom" localSheetId="22">#REF!</definedName>
    <definedName name="CountyBottom" localSheetId="23">#REF!</definedName>
    <definedName name="CountyBottom" localSheetId="24">#REF!</definedName>
    <definedName name="CountyBottom" localSheetId="25">#REF!</definedName>
    <definedName name="CountyBottom" localSheetId="26">#REF!</definedName>
    <definedName name="CountyBottom" localSheetId="27">#REF!</definedName>
    <definedName name="CountyBottom" localSheetId="28">#REF!</definedName>
    <definedName name="CountyBottom" localSheetId="29">#REF!</definedName>
    <definedName name="CountyBottom" localSheetId="30">#REF!</definedName>
    <definedName name="CountyBottom" localSheetId="31">#REF!</definedName>
    <definedName name="CountyBottom" localSheetId="32">#REF!</definedName>
    <definedName name="CountyBottom" localSheetId="33">#REF!</definedName>
    <definedName name="CountyBottom" localSheetId="1">#REF!</definedName>
    <definedName name="CountyBottom" localSheetId="34">#REF!</definedName>
    <definedName name="CountyBottom" localSheetId="35">#REF!</definedName>
    <definedName name="CountyBottom" localSheetId="36">#REF!</definedName>
    <definedName name="CountyBottom" localSheetId="37">#REF!</definedName>
    <definedName name="CountyBottom" localSheetId="38">#REF!</definedName>
    <definedName name="CountyBottom" localSheetId="39">#REF!</definedName>
    <definedName name="CountyBottom" localSheetId="40">#REF!</definedName>
    <definedName name="CountyBottom" localSheetId="41">#REF!</definedName>
    <definedName name="CountyBottom" localSheetId="42">#REF!</definedName>
    <definedName name="CountyBottom" localSheetId="43">#REF!</definedName>
    <definedName name="CountyBottom" localSheetId="44">#REF!</definedName>
    <definedName name="CountyBottom" localSheetId="45">#REF!</definedName>
    <definedName name="CountyBottom" localSheetId="46">#REF!</definedName>
    <definedName name="CountyBottom" localSheetId="47">#REF!</definedName>
    <definedName name="CountyBottom" localSheetId="48">#REF!</definedName>
    <definedName name="CountyBottom" localSheetId="49">#REF!</definedName>
    <definedName name="CountyBottom" localSheetId="50">#REF!</definedName>
    <definedName name="CountyBottom" localSheetId="51">#REF!</definedName>
    <definedName name="CountyBottom" localSheetId="52">#REF!</definedName>
    <definedName name="CountyBottom" localSheetId="53">#REF!</definedName>
    <definedName name="CountyBottom" localSheetId="54">#REF!</definedName>
    <definedName name="CountyBottom" localSheetId="55">#REF!</definedName>
    <definedName name="CountyBottom" localSheetId="56">#REF!</definedName>
    <definedName name="CountyBottom" localSheetId="57">#REF!</definedName>
    <definedName name="CountyBottom" localSheetId="59">#REF!</definedName>
    <definedName name="CountyBottom" localSheetId="60">#REF!</definedName>
    <definedName name="CountyBottom" localSheetId="61">#REF!</definedName>
    <definedName name="CountyBottom" localSheetId="62">#REF!</definedName>
    <definedName name="CountyBottom" localSheetId="63">#REF!</definedName>
    <definedName name="CountyBottom" localSheetId="64">#REF!</definedName>
    <definedName name="CountyBottom" localSheetId="65">#REF!</definedName>
    <definedName name="CountyBottom" localSheetId="66">#REF!</definedName>
    <definedName name="CountyBottom" localSheetId="67">#REF!</definedName>
    <definedName name="CountyBottom" localSheetId="68">#REF!</definedName>
    <definedName name="CountyBottom" localSheetId="69">#REF!</definedName>
    <definedName name="CountyBottom" localSheetId="70">#REF!</definedName>
    <definedName name="CountyBottom" localSheetId="71">#REF!</definedName>
    <definedName name="CountyBottom" localSheetId="72">#REF!</definedName>
    <definedName name="CountyBottom" localSheetId="73">#REF!</definedName>
    <definedName name="CountyBottom" localSheetId="74">#REF!</definedName>
    <definedName name="CountyBottom" localSheetId="75">#REF!</definedName>
    <definedName name="CountyBottom" localSheetId="76">#REF!</definedName>
    <definedName name="CountyBottom" localSheetId="77">#REF!</definedName>
    <definedName name="CountyBottom" localSheetId="78">#REF!</definedName>
    <definedName name="CountyBottom" localSheetId="79">#REF!</definedName>
    <definedName name="CountyBottom" localSheetId="80">#REF!</definedName>
    <definedName name="CountyBottom" localSheetId="58">#REF!</definedName>
    <definedName name="CountyBottom" localSheetId="81">#REF!</definedName>
    <definedName name="CountyBottom" localSheetId="82">#REF!</definedName>
    <definedName name="CountyBottom" localSheetId="83">#REF!</definedName>
    <definedName name="CountyBottom" localSheetId="84">#REF!</definedName>
    <definedName name="CountyBottom" localSheetId="85">#REF!</definedName>
    <definedName name="CountyBottom" localSheetId="86">#REF!</definedName>
    <definedName name="CountyBottom" localSheetId="87">#REF!</definedName>
    <definedName name="CountyBottom" localSheetId="88">#REF!</definedName>
    <definedName name="CountyBottom">#REF!</definedName>
    <definedName name="CountyTop" localSheetId="14">#REF!</definedName>
    <definedName name="CountyTop" localSheetId="10">#REF!</definedName>
    <definedName name="CountyTop" localSheetId="11">#REF!</definedName>
    <definedName name="CountyTop" localSheetId="12">#REF!</definedName>
    <definedName name="CountyTop" localSheetId="13">#REF!</definedName>
    <definedName name="CountyTop" localSheetId="15">#REF!</definedName>
    <definedName name="CountyTop" localSheetId="16">#REF!</definedName>
    <definedName name="CountyTop" localSheetId="2">#REF!</definedName>
    <definedName name="CountyTop" localSheetId="17">#REF!</definedName>
    <definedName name="CountyTop" localSheetId="18">#REF!</definedName>
    <definedName name="CountyTop" localSheetId="19">#REF!</definedName>
    <definedName name="CountyTop" localSheetId="20">#REF!</definedName>
    <definedName name="CountyTop" localSheetId="21">#REF!</definedName>
    <definedName name="CountyTop" localSheetId="22">#REF!</definedName>
    <definedName name="CountyTop" localSheetId="23">#REF!</definedName>
    <definedName name="CountyTop" localSheetId="24">#REF!</definedName>
    <definedName name="CountyTop" localSheetId="25">#REF!</definedName>
    <definedName name="CountyTop" localSheetId="26">#REF!</definedName>
    <definedName name="CountyTop" localSheetId="27">#REF!</definedName>
    <definedName name="CountyTop" localSheetId="28">#REF!</definedName>
    <definedName name="CountyTop" localSheetId="29">#REF!</definedName>
    <definedName name="CountyTop" localSheetId="30">#REF!</definedName>
    <definedName name="CountyTop" localSheetId="31">#REF!</definedName>
    <definedName name="CountyTop" localSheetId="32">#REF!</definedName>
    <definedName name="CountyTop" localSheetId="33">#REF!</definedName>
    <definedName name="CountyTop" localSheetId="1">#REF!</definedName>
    <definedName name="CountyTop" localSheetId="34">#REF!</definedName>
    <definedName name="CountyTop" localSheetId="35">#REF!</definedName>
    <definedName name="CountyTop" localSheetId="36">#REF!</definedName>
    <definedName name="CountyTop" localSheetId="37">#REF!</definedName>
    <definedName name="CountyTop" localSheetId="38">#REF!</definedName>
    <definedName name="CountyTop" localSheetId="39">#REF!</definedName>
    <definedName name="CountyTop" localSheetId="40">#REF!</definedName>
    <definedName name="CountyTop" localSheetId="41">#REF!</definedName>
    <definedName name="CountyTop" localSheetId="42">#REF!</definedName>
    <definedName name="CountyTop" localSheetId="43">#REF!</definedName>
    <definedName name="CountyTop" localSheetId="44">#REF!</definedName>
    <definedName name="CountyTop" localSheetId="45">#REF!</definedName>
    <definedName name="CountyTop" localSheetId="46">#REF!</definedName>
    <definedName name="CountyTop" localSheetId="47">#REF!</definedName>
    <definedName name="CountyTop" localSheetId="48">#REF!</definedName>
    <definedName name="CountyTop" localSheetId="49">#REF!</definedName>
    <definedName name="CountyTop" localSheetId="50">#REF!</definedName>
    <definedName name="CountyTop" localSheetId="51">#REF!</definedName>
    <definedName name="CountyTop" localSheetId="52">#REF!</definedName>
    <definedName name="CountyTop" localSheetId="53">#REF!</definedName>
    <definedName name="CountyTop" localSheetId="54">#REF!</definedName>
    <definedName name="CountyTop" localSheetId="55">#REF!</definedName>
    <definedName name="CountyTop" localSheetId="56">#REF!</definedName>
    <definedName name="CountyTop" localSheetId="57">#REF!</definedName>
    <definedName name="CountyTop" localSheetId="59">#REF!</definedName>
    <definedName name="CountyTop" localSheetId="60">#REF!</definedName>
    <definedName name="CountyTop" localSheetId="61">#REF!</definedName>
    <definedName name="CountyTop" localSheetId="62">#REF!</definedName>
    <definedName name="CountyTop" localSheetId="63">#REF!</definedName>
    <definedName name="CountyTop" localSheetId="64">#REF!</definedName>
    <definedName name="CountyTop" localSheetId="65">#REF!</definedName>
    <definedName name="CountyTop" localSheetId="66">#REF!</definedName>
    <definedName name="CountyTop" localSheetId="67">#REF!</definedName>
    <definedName name="CountyTop" localSheetId="68">#REF!</definedName>
    <definedName name="CountyTop" localSheetId="69">#REF!</definedName>
    <definedName name="CountyTop" localSheetId="70">#REF!</definedName>
    <definedName name="CountyTop" localSheetId="71">#REF!</definedName>
    <definedName name="CountyTop" localSheetId="72">#REF!</definedName>
    <definedName name="CountyTop" localSheetId="73">#REF!</definedName>
    <definedName name="CountyTop" localSheetId="74">#REF!</definedName>
    <definedName name="CountyTop" localSheetId="75">#REF!</definedName>
    <definedName name="CountyTop" localSheetId="76">#REF!</definedName>
    <definedName name="CountyTop" localSheetId="77">#REF!</definedName>
    <definedName name="CountyTop" localSheetId="78">#REF!</definedName>
    <definedName name="CountyTop" localSheetId="79">#REF!</definedName>
    <definedName name="CountyTop" localSheetId="80">#REF!</definedName>
    <definedName name="CountyTop" localSheetId="58">#REF!</definedName>
    <definedName name="CountyTop" localSheetId="81">#REF!</definedName>
    <definedName name="CountyTop" localSheetId="82">#REF!</definedName>
    <definedName name="CountyTop" localSheetId="83">#REF!</definedName>
    <definedName name="CountyTop" localSheetId="84">#REF!</definedName>
    <definedName name="CountyTop" localSheetId="85">#REF!</definedName>
    <definedName name="CountyTop" localSheetId="86">#REF!</definedName>
    <definedName name="CountyTop" localSheetId="87">#REF!</definedName>
    <definedName name="CountyTop" localSheetId="88">#REF!</definedName>
    <definedName name="CountyTop">#REF!</definedName>
    <definedName name="Period" localSheetId="14">#REF!</definedName>
    <definedName name="Period" localSheetId="10">#REF!</definedName>
    <definedName name="Period" localSheetId="11">#REF!</definedName>
    <definedName name="Period" localSheetId="12">#REF!</definedName>
    <definedName name="Period" localSheetId="13">#REF!</definedName>
    <definedName name="Period" localSheetId="15">#REF!</definedName>
    <definedName name="Period" localSheetId="16">#REF!</definedName>
    <definedName name="Period" localSheetId="2">#REF!</definedName>
    <definedName name="Period" localSheetId="17">#REF!</definedName>
    <definedName name="Period" localSheetId="18">#REF!</definedName>
    <definedName name="Period" localSheetId="19">#REF!</definedName>
    <definedName name="Period" localSheetId="20">#REF!</definedName>
    <definedName name="Period" localSheetId="21">#REF!</definedName>
    <definedName name="Period" localSheetId="22">#REF!</definedName>
    <definedName name="Period" localSheetId="23">#REF!</definedName>
    <definedName name="Period" localSheetId="24">#REF!</definedName>
    <definedName name="Period" localSheetId="25">#REF!</definedName>
    <definedName name="Period" localSheetId="26">#REF!</definedName>
    <definedName name="Period" localSheetId="27">#REF!</definedName>
    <definedName name="Period" localSheetId="28">#REF!</definedName>
    <definedName name="Period" localSheetId="29">#REF!</definedName>
    <definedName name="Period" localSheetId="30">#REF!</definedName>
    <definedName name="Period" localSheetId="31">#REF!</definedName>
    <definedName name="Period" localSheetId="32">#REF!</definedName>
    <definedName name="Period" localSheetId="33">#REF!</definedName>
    <definedName name="Period" localSheetId="1">#REF!</definedName>
    <definedName name="Period" localSheetId="34">#REF!</definedName>
    <definedName name="Period" localSheetId="35">#REF!</definedName>
    <definedName name="Period" localSheetId="36">#REF!</definedName>
    <definedName name="Period" localSheetId="37">#REF!</definedName>
    <definedName name="Period" localSheetId="38">#REF!</definedName>
    <definedName name="Period" localSheetId="39">#REF!</definedName>
    <definedName name="Period" localSheetId="40">#REF!</definedName>
    <definedName name="Period" localSheetId="41">#REF!</definedName>
    <definedName name="Period" localSheetId="42">#REF!</definedName>
    <definedName name="Period" localSheetId="43">#REF!</definedName>
    <definedName name="Period" localSheetId="44">#REF!</definedName>
    <definedName name="Period" localSheetId="45">#REF!</definedName>
    <definedName name="Period" localSheetId="46">#REF!</definedName>
    <definedName name="Period" localSheetId="47">#REF!</definedName>
    <definedName name="Period" localSheetId="48">#REF!</definedName>
    <definedName name="Period" localSheetId="49">#REF!</definedName>
    <definedName name="Period" localSheetId="50">#REF!</definedName>
    <definedName name="Period" localSheetId="51">#REF!</definedName>
    <definedName name="Period" localSheetId="52">#REF!</definedName>
    <definedName name="Period" localSheetId="53">#REF!</definedName>
    <definedName name="Period" localSheetId="54">#REF!</definedName>
    <definedName name="Period" localSheetId="55">#REF!</definedName>
    <definedName name="Period" localSheetId="56">#REF!</definedName>
    <definedName name="Period" localSheetId="57">#REF!</definedName>
    <definedName name="Period" localSheetId="59">#REF!</definedName>
    <definedName name="Period" localSheetId="60">#REF!</definedName>
    <definedName name="Period" localSheetId="61">#REF!</definedName>
    <definedName name="Period" localSheetId="62">#REF!</definedName>
    <definedName name="Period" localSheetId="63">#REF!</definedName>
    <definedName name="Period" localSheetId="64">#REF!</definedName>
    <definedName name="Period" localSheetId="65">#REF!</definedName>
    <definedName name="Period" localSheetId="66">#REF!</definedName>
    <definedName name="Period" localSheetId="67">#REF!</definedName>
    <definedName name="Period" localSheetId="68">#REF!</definedName>
    <definedName name="Period" localSheetId="69">#REF!</definedName>
    <definedName name="Period" localSheetId="70">#REF!</definedName>
    <definedName name="Period" localSheetId="71">#REF!</definedName>
    <definedName name="Period" localSheetId="72">#REF!</definedName>
    <definedName name="Period" localSheetId="73">#REF!</definedName>
    <definedName name="Period" localSheetId="74">#REF!</definedName>
    <definedName name="Period" localSheetId="75">#REF!</definedName>
    <definedName name="Period" localSheetId="76">#REF!</definedName>
    <definedName name="Period" localSheetId="77">#REF!</definedName>
    <definedName name="Period" localSheetId="78">#REF!</definedName>
    <definedName name="Period" localSheetId="79">#REF!</definedName>
    <definedName name="Period" localSheetId="80">#REF!</definedName>
    <definedName name="Period" localSheetId="58">#REF!</definedName>
    <definedName name="Period" localSheetId="81">#REF!</definedName>
    <definedName name="Period" localSheetId="82">#REF!</definedName>
    <definedName name="Period" localSheetId="83">#REF!</definedName>
    <definedName name="Period" localSheetId="84">#REF!</definedName>
    <definedName name="Period" localSheetId="85">#REF!</definedName>
    <definedName name="Period" localSheetId="86">#REF!</definedName>
    <definedName name="Period" localSheetId="87">#REF!</definedName>
    <definedName name="Period" localSheetId="88">#REF!</definedName>
    <definedName name="Period">#REF!</definedName>
    <definedName name="Period2">#REF!</definedName>
    <definedName name="ProfIDleft" localSheetId="14">#REF!</definedName>
    <definedName name="ProfIDleft" localSheetId="10">#REF!</definedName>
    <definedName name="ProfIDleft" localSheetId="11">#REF!</definedName>
    <definedName name="ProfIDleft" localSheetId="12">#REF!</definedName>
    <definedName name="ProfIDleft" localSheetId="13">#REF!</definedName>
    <definedName name="ProfIDleft" localSheetId="15">#REF!</definedName>
    <definedName name="ProfIDleft" localSheetId="16">#REF!</definedName>
    <definedName name="ProfIDleft" localSheetId="2">#REF!</definedName>
    <definedName name="ProfIDleft" localSheetId="17">#REF!</definedName>
    <definedName name="ProfIDleft" localSheetId="18">#REF!</definedName>
    <definedName name="ProfIDleft" localSheetId="19">#REF!</definedName>
    <definedName name="ProfIDleft" localSheetId="20">#REF!</definedName>
    <definedName name="ProfIDleft" localSheetId="21">#REF!</definedName>
    <definedName name="ProfIDleft" localSheetId="22">#REF!</definedName>
    <definedName name="ProfIDleft" localSheetId="23">#REF!</definedName>
    <definedName name="ProfIDleft" localSheetId="24">#REF!</definedName>
    <definedName name="ProfIDleft" localSheetId="25">#REF!</definedName>
    <definedName name="ProfIDleft" localSheetId="26">#REF!</definedName>
    <definedName name="ProfIDleft" localSheetId="27">#REF!</definedName>
    <definedName name="ProfIDleft" localSheetId="28">#REF!</definedName>
    <definedName name="ProfIDleft" localSheetId="29">#REF!</definedName>
    <definedName name="ProfIDleft" localSheetId="30">#REF!</definedName>
    <definedName name="ProfIDleft" localSheetId="31">#REF!</definedName>
    <definedName name="ProfIDleft" localSheetId="32">#REF!</definedName>
    <definedName name="ProfIDleft" localSheetId="33">#REF!</definedName>
    <definedName name="ProfIDleft" localSheetId="1">#REF!</definedName>
    <definedName name="ProfIDleft" localSheetId="34">#REF!</definedName>
    <definedName name="ProfIDleft" localSheetId="35">#REF!</definedName>
    <definedName name="ProfIDleft" localSheetId="36">#REF!</definedName>
    <definedName name="ProfIDleft" localSheetId="37">#REF!</definedName>
    <definedName name="ProfIDleft" localSheetId="38">#REF!</definedName>
    <definedName name="ProfIDleft" localSheetId="39">#REF!</definedName>
    <definedName name="ProfIDleft" localSheetId="40">#REF!</definedName>
    <definedName name="ProfIDleft" localSheetId="41">#REF!</definedName>
    <definedName name="ProfIDleft" localSheetId="42">#REF!</definedName>
    <definedName name="ProfIDleft" localSheetId="43">#REF!</definedName>
    <definedName name="ProfIDleft" localSheetId="44">#REF!</definedName>
    <definedName name="ProfIDleft" localSheetId="45">#REF!</definedName>
    <definedName name="ProfIDleft" localSheetId="46">#REF!</definedName>
    <definedName name="ProfIDleft" localSheetId="47">#REF!</definedName>
    <definedName name="ProfIDleft" localSheetId="48">#REF!</definedName>
    <definedName name="ProfIDleft" localSheetId="49">#REF!</definedName>
    <definedName name="ProfIDleft" localSheetId="50">#REF!</definedName>
    <definedName name="ProfIDleft" localSheetId="51">#REF!</definedName>
    <definedName name="ProfIDleft" localSheetId="52">#REF!</definedName>
    <definedName name="ProfIDleft" localSheetId="53">#REF!</definedName>
    <definedName name="ProfIDleft" localSheetId="54">#REF!</definedName>
    <definedName name="ProfIDleft" localSheetId="55">#REF!</definedName>
    <definedName name="ProfIDleft" localSheetId="56">#REF!</definedName>
    <definedName name="ProfIDleft" localSheetId="57">#REF!</definedName>
    <definedName name="ProfIDleft" localSheetId="59">#REF!</definedName>
    <definedName name="ProfIDleft" localSheetId="60">#REF!</definedName>
    <definedName name="ProfIDleft" localSheetId="61">#REF!</definedName>
    <definedName name="ProfIDleft" localSheetId="62">#REF!</definedName>
    <definedName name="ProfIDleft" localSheetId="63">#REF!</definedName>
    <definedName name="ProfIDleft" localSheetId="64">#REF!</definedName>
    <definedName name="ProfIDleft" localSheetId="65">#REF!</definedName>
    <definedName name="ProfIDleft" localSheetId="66">#REF!</definedName>
    <definedName name="ProfIDleft" localSheetId="67">#REF!</definedName>
    <definedName name="ProfIDleft" localSheetId="68">#REF!</definedName>
    <definedName name="ProfIDleft" localSheetId="69">#REF!</definedName>
    <definedName name="ProfIDleft" localSheetId="70">#REF!</definedName>
    <definedName name="ProfIDleft" localSheetId="71">#REF!</definedName>
    <definedName name="ProfIDleft" localSheetId="72">#REF!</definedName>
    <definedName name="ProfIDleft" localSheetId="73">#REF!</definedName>
    <definedName name="ProfIDleft" localSheetId="74">#REF!</definedName>
    <definedName name="ProfIDleft" localSheetId="75">#REF!</definedName>
    <definedName name="ProfIDleft" localSheetId="76">#REF!</definedName>
    <definedName name="ProfIDleft" localSheetId="77">#REF!</definedName>
    <definedName name="ProfIDleft" localSheetId="78">#REF!</definedName>
    <definedName name="ProfIDleft" localSheetId="79">#REF!</definedName>
    <definedName name="ProfIDleft" localSheetId="80">#REF!</definedName>
    <definedName name="ProfIDleft" localSheetId="58">#REF!</definedName>
    <definedName name="ProfIDleft" localSheetId="81">#REF!</definedName>
    <definedName name="ProfIDleft" localSheetId="82">#REF!</definedName>
    <definedName name="ProfIDleft" localSheetId="83">#REF!</definedName>
    <definedName name="ProfIDleft" localSheetId="84">#REF!</definedName>
    <definedName name="ProfIDleft" localSheetId="85">#REF!</definedName>
    <definedName name="ProfIDleft" localSheetId="86">#REF!</definedName>
    <definedName name="ProfIDleft" localSheetId="87">#REF!</definedName>
    <definedName name="ProfIDleft" localSheetId="88">#REF!</definedName>
    <definedName name="ProfIDleft">#REF!</definedName>
    <definedName name="ProfIDright" localSheetId="14">#REF!</definedName>
    <definedName name="ProfIDright" localSheetId="10">#REF!</definedName>
    <definedName name="ProfIDright" localSheetId="11">#REF!</definedName>
    <definedName name="ProfIDright" localSheetId="12">#REF!</definedName>
    <definedName name="ProfIDright" localSheetId="13">#REF!</definedName>
    <definedName name="ProfIDright" localSheetId="15">#REF!</definedName>
    <definedName name="ProfIDright" localSheetId="16">#REF!</definedName>
    <definedName name="ProfIDright" localSheetId="2">#REF!</definedName>
    <definedName name="ProfIDright" localSheetId="17">#REF!</definedName>
    <definedName name="ProfIDright" localSheetId="18">#REF!</definedName>
    <definedName name="ProfIDright" localSheetId="19">#REF!</definedName>
    <definedName name="ProfIDright" localSheetId="20">#REF!</definedName>
    <definedName name="ProfIDright" localSheetId="21">#REF!</definedName>
    <definedName name="ProfIDright" localSheetId="22">#REF!</definedName>
    <definedName name="ProfIDright" localSheetId="23">#REF!</definedName>
    <definedName name="ProfIDright" localSheetId="24">#REF!</definedName>
    <definedName name="ProfIDright" localSheetId="25">#REF!</definedName>
    <definedName name="ProfIDright" localSheetId="26">#REF!</definedName>
    <definedName name="ProfIDright" localSheetId="27">#REF!</definedName>
    <definedName name="ProfIDright" localSheetId="28">#REF!</definedName>
    <definedName name="ProfIDright" localSheetId="29">#REF!</definedName>
    <definedName name="ProfIDright" localSheetId="30">#REF!</definedName>
    <definedName name="ProfIDright" localSheetId="31">#REF!</definedName>
    <definedName name="ProfIDright" localSheetId="32">#REF!</definedName>
    <definedName name="ProfIDright" localSheetId="33">#REF!</definedName>
    <definedName name="ProfIDright" localSheetId="1">#REF!</definedName>
    <definedName name="ProfIDright" localSheetId="34">#REF!</definedName>
    <definedName name="ProfIDright" localSheetId="35">#REF!</definedName>
    <definedName name="ProfIDright" localSheetId="36">#REF!</definedName>
    <definedName name="ProfIDright" localSheetId="37">#REF!</definedName>
    <definedName name="ProfIDright" localSheetId="38">#REF!</definedName>
    <definedName name="ProfIDright" localSheetId="39">#REF!</definedName>
    <definedName name="ProfIDright" localSheetId="40">#REF!</definedName>
    <definedName name="ProfIDright" localSheetId="41">#REF!</definedName>
    <definedName name="ProfIDright" localSheetId="42">#REF!</definedName>
    <definedName name="ProfIDright" localSheetId="43">#REF!</definedName>
    <definedName name="ProfIDright" localSheetId="44">#REF!</definedName>
    <definedName name="ProfIDright" localSheetId="45">#REF!</definedName>
    <definedName name="ProfIDright" localSheetId="46">#REF!</definedName>
    <definedName name="ProfIDright" localSheetId="47">#REF!</definedName>
    <definedName name="ProfIDright" localSheetId="48">#REF!</definedName>
    <definedName name="ProfIDright" localSheetId="49">#REF!</definedName>
    <definedName name="ProfIDright" localSheetId="50">#REF!</definedName>
    <definedName name="ProfIDright" localSheetId="51">#REF!</definedName>
    <definedName name="ProfIDright" localSheetId="52">#REF!</definedName>
    <definedName name="ProfIDright" localSheetId="53">#REF!</definedName>
    <definedName name="ProfIDright" localSheetId="54">#REF!</definedName>
    <definedName name="ProfIDright" localSheetId="55">#REF!</definedName>
    <definedName name="ProfIDright" localSheetId="56">#REF!</definedName>
    <definedName name="ProfIDright" localSheetId="57">#REF!</definedName>
    <definedName name="ProfIDright" localSheetId="59">#REF!</definedName>
    <definedName name="ProfIDright" localSheetId="60">#REF!</definedName>
    <definedName name="ProfIDright" localSheetId="61">#REF!</definedName>
    <definedName name="ProfIDright" localSheetId="62">#REF!</definedName>
    <definedName name="ProfIDright" localSheetId="63">#REF!</definedName>
    <definedName name="ProfIDright" localSheetId="64">#REF!</definedName>
    <definedName name="ProfIDright" localSheetId="65">#REF!</definedName>
    <definedName name="ProfIDright" localSheetId="66">#REF!</definedName>
    <definedName name="ProfIDright" localSheetId="67">#REF!</definedName>
    <definedName name="ProfIDright" localSheetId="68">#REF!</definedName>
    <definedName name="ProfIDright" localSheetId="69">#REF!</definedName>
    <definedName name="ProfIDright" localSheetId="70">#REF!</definedName>
    <definedName name="ProfIDright" localSheetId="71">#REF!</definedName>
    <definedName name="ProfIDright" localSheetId="72">#REF!</definedName>
    <definedName name="ProfIDright" localSheetId="73">#REF!</definedName>
    <definedName name="ProfIDright" localSheetId="74">#REF!</definedName>
    <definedName name="ProfIDright" localSheetId="75">#REF!</definedName>
    <definedName name="ProfIDright" localSheetId="76">#REF!</definedName>
    <definedName name="ProfIDright" localSheetId="77">#REF!</definedName>
    <definedName name="ProfIDright" localSheetId="78">#REF!</definedName>
    <definedName name="ProfIDright" localSheetId="79">#REF!</definedName>
    <definedName name="ProfIDright" localSheetId="80">#REF!</definedName>
    <definedName name="ProfIDright" localSheetId="58">#REF!</definedName>
    <definedName name="ProfIDright" localSheetId="81">#REF!</definedName>
    <definedName name="ProfIDright" localSheetId="82">#REF!</definedName>
    <definedName name="ProfIDright" localSheetId="83">#REF!</definedName>
    <definedName name="ProfIDright" localSheetId="84">#REF!</definedName>
    <definedName name="ProfIDright" localSheetId="85">#REF!</definedName>
    <definedName name="ProfIDright" localSheetId="86">#REF!</definedName>
    <definedName name="ProfIDright" localSheetId="87">#REF!</definedName>
    <definedName name="ProfIDright" localSheetId="88">#REF!</definedName>
    <definedName name="ProfIDright">#REF!</definedName>
    <definedName name="Title" localSheetId="14">#REF!</definedName>
    <definedName name="Title" localSheetId="10">#REF!</definedName>
    <definedName name="Title" localSheetId="11">#REF!</definedName>
    <definedName name="Title" localSheetId="12">#REF!</definedName>
    <definedName name="Title" localSheetId="13">#REF!</definedName>
    <definedName name="Title" localSheetId="15">#REF!</definedName>
    <definedName name="Title" localSheetId="16">#REF!</definedName>
    <definedName name="Title" localSheetId="2">#REF!</definedName>
    <definedName name="Title" localSheetId="17">#REF!</definedName>
    <definedName name="Title" localSheetId="18">#REF!</definedName>
    <definedName name="Title" localSheetId="19">#REF!</definedName>
    <definedName name="Title" localSheetId="20">#REF!</definedName>
    <definedName name="Title" localSheetId="21">#REF!</definedName>
    <definedName name="Title" localSheetId="22">#REF!</definedName>
    <definedName name="Title" localSheetId="23">#REF!</definedName>
    <definedName name="Title" localSheetId="24">#REF!</definedName>
    <definedName name="Title" localSheetId="25">#REF!</definedName>
    <definedName name="Title" localSheetId="26">#REF!</definedName>
    <definedName name="Title" localSheetId="27">#REF!</definedName>
    <definedName name="Title" localSheetId="28">#REF!</definedName>
    <definedName name="Title" localSheetId="29">#REF!</definedName>
    <definedName name="Title" localSheetId="30">#REF!</definedName>
    <definedName name="Title" localSheetId="31">#REF!</definedName>
    <definedName name="Title" localSheetId="32">#REF!</definedName>
    <definedName name="Title" localSheetId="33">#REF!</definedName>
    <definedName name="Title" localSheetId="1">#REF!</definedName>
    <definedName name="Title" localSheetId="34">#REF!</definedName>
    <definedName name="Title" localSheetId="35">#REF!</definedName>
    <definedName name="Title" localSheetId="36">#REF!</definedName>
    <definedName name="Title" localSheetId="37">#REF!</definedName>
    <definedName name="Title" localSheetId="38">#REF!</definedName>
    <definedName name="Title" localSheetId="39">#REF!</definedName>
    <definedName name="Title" localSheetId="40">#REF!</definedName>
    <definedName name="Title" localSheetId="41">#REF!</definedName>
    <definedName name="Title" localSheetId="42">#REF!</definedName>
    <definedName name="Title" localSheetId="43">#REF!</definedName>
    <definedName name="Title" localSheetId="44">#REF!</definedName>
    <definedName name="Title" localSheetId="45">#REF!</definedName>
    <definedName name="Title" localSheetId="46">#REF!</definedName>
    <definedName name="Title" localSheetId="47">#REF!</definedName>
    <definedName name="Title" localSheetId="48">#REF!</definedName>
    <definedName name="Title" localSheetId="49">#REF!</definedName>
    <definedName name="Title" localSheetId="50">#REF!</definedName>
    <definedName name="Title" localSheetId="51">#REF!</definedName>
    <definedName name="Title" localSheetId="52">#REF!</definedName>
    <definedName name="Title" localSheetId="53">#REF!</definedName>
    <definedName name="Title" localSheetId="54">#REF!</definedName>
    <definedName name="Title" localSheetId="55">#REF!</definedName>
    <definedName name="Title" localSheetId="56">#REF!</definedName>
    <definedName name="Title" localSheetId="57">#REF!</definedName>
    <definedName name="Title" localSheetId="59">#REF!</definedName>
    <definedName name="Title" localSheetId="60">#REF!</definedName>
    <definedName name="Title" localSheetId="61">#REF!</definedName>
    <definedName name="Title" localSheetId="62">#REF!</definedName>
    <definedName name="Title" localSheetId="63">#REF!</definedName>
    <definedName name="Title" localSheetId="64">#REF!</definedName>
    <definedName name="Title" localSheetId="65">#REF!</definedName>
    <definedName name="Title" localSheetId="66">#REF!</definedName>
    <definedName name="Title" localSheetId="67">#REF!</definedName>
    <definedName name="Title" localSheetId="68">#REF!</definedName>
    <definedName name="Title" localSheetId="69">#REF!</definedName>
    <definedName name="Title" localSheetId="70">#REF!</definedName>
    <definedName name="Title" localSheetId="71">#REF!</definedName>
    <definedName name="Title" localSheetId="72">#REF!</definedName>
    <definedName name="Title" localSheetId="73">#REF!</definedName>
    <definedName name="Title" localSheetId="74">#REF!</definedName>
    <definedName name="Title" localSheetId="75">#REF!</definedName>
    <definedName name="Title" localSheetId="76">#REF!</definedName>
    <definedName name="Title" localSheetId="77">#REF!</definedName>
    <definedName name="Title" localSheetId="78">#REF!</definedName>
    <definedName name="Title" localSheetId="79">#REF!</definedName>
    <definedName name="Title" localSheetId="80">#REF!</definedName>
    <definedName name="Title" localSheetId="58">#REF!</definedName>
    <definedName name="Title" localSheetId="81">#REF!</definedName>
    <definedName name="Title" localSheetId="82">#REF!</definedName>
    <definedName name="Title" localSheetId="83">#REF!</definedName>
    <definedName name="Title" localSheetId="84">#REF!</definedName>
    <definedName name="Title" localSheetId="85">#REF!</definedName>
    <definedName name="Title" localSheetId="86">#REF!</definedName>
    <definedName name="Title" localSheetId="87">#REF!</definedName>
    <definedName name="Title" localSheetId="88">#REF!</definedName>
    <definedName name="Title">#REF!</definedName>
  </definedNames>
  <calcPr calcId="145621"/>
</workbook>
</file>

<file path=xl/calcChain.xml><?xml version="1.0" encoding="utf-8"?>
<calcChain xmlns="http://schemas.openxmlformats.org/spreadsheetml/2006/main">
  <c r="EW12" i="90" l="1"/>
  <c r="EW6" i="90" l="1"/>
  <c r="FO21" i="90"/>
  <c r="C33" i="52" l="1"/>
  <c r="LB42" i="90" l="1"/>
  <c r="LT42" i="90" l="1"/>
  <c r="KF42" i="90"/>
  <c r="I16" i="90" l="1"/>
  <c r="JG40" i="90" l="1"/>
  <c r="JG39" i="90"/>
  <c r="JG38" i="90"/>
  <c r="JG37" i="90"/>
  <c r="JG36" i="90"/>
  <c r="JG35" i="90"/>
  <c r="JG33" i="90"/>
  <c r="JG31" i="90"/>
  <c r="JG30" i="90"/>
  <c r="JG29" i="90"/>
  <c r="JG28" i="90"/>
  <c r="JG27" i="90"/>
  <c r="JG26" i="90"/>
  <c r="JG25" i="90"/>
  <c r="JG24" i="90"/>
  <c r="JG23" i="90"/>
  <c r="JG19" i="90"/>
  <c r="JG18" i="90"/>
  <c r="JG17" i="90"/>
  <c r="JG16" i="90"/>
  <c r="JG15" i="90"/>
  <c r="JG14" i="90"/>
  <c r="JG13" i="90"/>
  <c r="JG11" i="90"/>
  <c r="JG10" i="90"/>
  <c r="JG9" i="90"/>
  <c r="JG8" i="90"/>
  <c r="JG7" i="90"/>
  <c r="JG5" i="90"/>
  <c r="JG3" i="90"/>
  <c r="JD40" i="90"/>
  <c r="JD39" i="90"/>
  <c r="JD38" i="90"/>
  <c r="JD37" i="90"/>
  <c r="JD36" i="90"/>
  <c r="JD35" i="90"/>
  <c r="JD33" i="90"/>
  <c r="JD32" i="90"/>
  <c r="JD31" i="90"/>
  <c r="JD30" i="90"/>
  <c r="JD29" i="90"/>
  <c r="JD28" i="90"/>
  <c r="JD27" i="90"/>
  <c r="JD26" i="90"/>
  <c r="JD25" i="90"/>
  <c r="JD24" i="90"/>
  <c r="JD23" i="90"/>
  <c r="JD19" i="90"/>
  <c r="JD18" i="90"/>
  <c r="JD17" i="90"/>
  <c r="JD16" i="90"/>
  <c r="JD15" i="90"/>
  <c r="JD14" i="90"/>
  <c r="JD13" i="90"/>
  <c r="JD11" i="90"/>
  <c r="JD10" i="90"/>
  <c r="JD9" i="90"/>
  <c r="JD8" i="90"/>
  <c r="JD7" i="90"/>
  <c r="JD5" i="90"/>
  <c r="JD3" i="90"/>
  <c r="JA40" i="90"/>
  <c r="JA39" i="90"/>
  <c r="JA38" i="90"/>
  <c r="JA37" i="90"/>
  <c r="JA36" i="90"/>
  <c r="JA35" i="90"/>
  <c r="JA33" i="90"/>
  <c r="JA32" i="90"/>
  <c r="JA31" i="90"/>
  <c r="JA30" i="90"/>
  <c r="JA29" i="90"/>
  <c r="JA28" i="90"/>
  <c r="JA27" i="90"/>
  <c r="JA26" i="90"/>
  <c r="JA25" i="90"/>
  <c r="JA24" i="90"/>
  <c r="JA23" i="90"/>
  <c r="JA19" i="90"/>
  <c r="JA18" i="90"/>
  <c r="JA17" i="90"/>
  <c r="JA16" i="90"/>
  <c r="JA15" i="90"/>
  <c r="JA14" i="90"/>
  <c r="JA13" i="90"/>
  <c r="JA11" i="90"/>
  <c r="JA10" i="90"/>
  <c r="JA9" i="90"/>
  <c r="JA8" i="90"/>
  <c r="JA7" i="90"/>
  <c r="JA5" i="90"/>
  <c r="JA3" i="90"/>
  <c r="IX39" i="90"/>
  <c r="IX38" i="90"/>
  <c r="IX37" i="90"/>
  <c r="IX36" i="90"/>
  <c r="IX35" i="90"/>
  <c r="IX33" i="90"/>
  <c r="IX32" i="90"/>
  <c r="IX31" i="90"/>
  <c r="IX30" i="90"/>
  <c r="IX29" i="90"/>
  <c r="IX28" i="90"/>
  <c r="IX27" i="90"/>
  <c r="IX26" i="90"/>
  <c r="IX25" i="90"/>
  <c r="IX24" i="90"/>
  <c r="IX23" i="90"/>
  <c r="IX19" i="90"/>
  <c r="IX18" i="90"/>
  <c r="IX17" i="90"/>
  <c r="IX16" i="90"/>
  <c r="IX15" i="90"/>
  <c r="IX14" i="90"/>
  <c r="IX13" i="90"/>
  <c r="IX11" i="90"/>
  <c r="IX10" i="90"/>
  <c r="IX9" i="90"/>
  <c r="IX8" i="90"/>
  <c r="IX7" i="90"/>
  <c r="IX5" i="90"/>
  <c r="IX3" i="90"/>
  <c r="IU39" i="90"/>
  <c r="IU38" i="90"/>
  <c r="IU37" i="90"/>
  <c r="IU36" i="90"/>
  <c r="IU35" i="90"/>
  <c r="IU33" i="90"/>
  <c r="IU32" i="90"/>
  <c r="IU31" i="90"/>
  <c r="IU30" i="90"/>
  <c r="IU29" i="90"/>
  <c r="IU28" i="90"/>
  <c r="IU27" i="90"/>
  <c r="IU26" i="90"/>
  <c r="IU25" i="90"/>
  <c r="IU24" i="90"/>
  <c r="IU23" i="90"/>
  <c r="IU19" i="90"/>
  <c r="IU18" i="90"/>
  <c r="IU17" i="90"/>
  <c r="IU16" i="90"/>
  <c r="IU15" i="90"/>
  <c r="IU14" i="90"/>
  <c r="IU13" i="90"/>
  <c r="IU11" i="90"/>
  <c r="IU10" i="90"/>
  <c r="IU9" i="90"/>
  <c r="IU8" i="90"/>
  <c r="IU7" i="90"/>
  <c r="IU5" i="90"/>
  <c r="IU3" i="90"/>
  <c r="IR40" i="90"/>
  <c r="IR39" i="90"/>
  <c r="IR38" i="90"/>
  <c r="IR37" i="90"/>
  <c r="IR36" i="90"/>
  <c r="IR35" i="90"/>
  <c r="IR33" i="90"/>
  <c r="IR32" i="90"/>
  <c r="IR31" i="90"/>
  <c r="IR30" i="90"/>
  <c r="IR29" i="90"/>
  <c r="IR28" i="90"/>
  <c r="IR27" i="90"/>
  <c r="IR26" i="90"/>
  <c r="IR25" i="90"/>
  <c r="IR24" i="90"/>
  <c r="IR23" i="90"/>
  <c r="IR19" i="90"/>
  <c r="IR18" i="90"/>
  <c r="IR17" i="90"/>
  <c r="IR16" i="90"/>
  <c r="IR15" i="90"/>
  <c r="IR14" i="90"/>
  <c r="IR13" i="90"/>
  <c r="IR11" i="90"/>
  <c r="IR10" i="90"/>
  <c r="IR9" i="90"/>
  <c r="IR8" i="90"/>
  <c r="IR7" i="90"/>
  <c r="IR5" i="90"/>
  <c r="IR3" i="90"/>
  <c r="IO39" i="90"/>
  <c r="IO38" i="90"/>
  <c r="IO37" i="90"/>
  <c r="IO36" i="90"/>
  <c r="IO35" i="90"/>
  <c r="IO33" i="90"/>
  <c r="IO32" i="90"/>
  <c r="IO31" i="90"/>
  <c r="IO30" i="90"/>
  <c r="IO29" i="90"/>
  <c r="IO28" i="90"/>
  <c r="IO27" i="90"/>
  <c r="IO26" i="90"/>
  <c r="IO25" i="90"/>
  <c r="IO24" i="90"/>
  <c r="IO23" i="90"/>
  <c r="IO19" i="90"/>
  <c r="IO18" i="90"/>
  <c r="IO17" i="90"/>
  <c r="IO16" i="90"/>
  <c r="IO15" i="90"/>
  <c r="IO14" i="90"/>
  <c r="IO13" i="90"/>
  <c r="IO11" i="90"/>
  <c r="IO10" i="90"/>
  <c r="IO9" i="90"/>
  <c r="IO8" i="90"/>
  <c r="IO7" i="90"/>
  <c r="IO5" i="90"/>
  <c r="IO3" i="90"/>
  <c r="IL39" i="90"/>
  <c r="IL38" i="90"/>
  <c r="IL37" i="90"/>
  <c r="IL36" i="90"/>
  <c r="IL35" i="90"/>
  <c r="IL33" i="90"/>
  <c r="IL32" i="90"/>
  <c r="IL31" i="90"/>
  <c r="IL30" i="90"/>
  <c r="IL29" i="90"/>
  <c r="IL28" i="90"/>
  <c r="IL27" i="90"/>
  <c r="IL26" i="90"/>
  <c r="IL25" i="90"/>
  <c r="IL24" i="90"/>
  <c r="IL23" i="90"/>
  <c r="IL19" i="90"/>
  <c r="IL18" i="90"/>
  <c r="IL17" i="90"/>
  <c r="IL16" i="90"/>
  <c r="IL15" i="90"/>
  <c r="IL14" i="90"/>
  <c r="IL13" i="90"/>
  <c r="IL11" i="90"/>
  <c r="IL10" i="90"/>
  <c r="IL9" i="90"/>
  <c r="IL8" i="90"/>
  <c r="IL7" i="90"/>
  <c r="IL5" i="90"/>
  <c r="IL3" i="90"/>
  <c r="IF39" i="90"/>
  <c r="IF38" i="90"/>
  <c r="IF37" i="90"/>
  <c r="IF36" i="90"/>
  <c r="IF35" i="90"/>
  <c r="IF33" i="90"/>
  <c r="IF32" i="90"/>
  <c r="IF31" i="90"/>
  <c r="IF30" i="90"/>
  <c r="IF29" i="90"/>
  <c r="IF28" i="90"/>
  <c r="IF27" i="90"/>
  <c r="IF26" i="90"/>
  <c r="IF25" i="90"/>
  <c r="IF24" i="90"/>
  <c r="IF23" i="90"/>
  <c r="IF19" i="90"/>
  <c r="IF18" i="90"/>
  <c r="IF17" i="90"/>
  <c r="IF16" i="90"/>
  <c r="IF15" i="90"/>
  <c r="IF14" i="90"/>
  <c r="IF13" i="90"/>
  <c r="IF11" i="90"/>
  <c r="IF10" i="90"/>
  <c r="IF9" i="90"/>
  <c r="IF8" i="90"/>
  <c r="IF7" i="90"/>
  <c r="IF5" i="90"/>
  <c r="IF3" i="90"/>
  <c r="IC40" i="90"/>
  <c r="IC39" i="90"/>
  <c r="IC38" i="90"/>
  <c r="IC37" i="90"/>
  <c r="IC36" i="90"/>
  <c r="IC35" i="90"/>
  <c r="IC33" i="90"/>
  <c r="IC32" i="90"/>
  <c r="IC31" i="90"/>
  <c r="IC30" i="90"/>
  <c r="IC29" i="90"/>
  <c r="IC28" i="90"/>
  <c r="IC27" i="90"/>
  <c r="IC26" i="90"/>
  <c r="IC25" i="90"/>
  <c r="IC24" i="90"/>
  <c r="IC23" i="90"/>
  <c r="IC19" i="90"/>
  <c r="IC18" i="90"/>
  <c r="IC17" i="90"/>
  <c r="IC16" i="90"/>
  <c r="IC15" i="90"/>
  <c r="IC14" i="90"/>
  <c r="IC13" i="90"/>
  <c r="IC11" i="90"/>
  <c r="IC10" i="90"/>
  <c r="IC9" i="90"/>
  <c r="IC8" i="90"/>
  <c r="IC7" i="90"/>
  <c r="IC5" i="90"/>
  <c r="IC3" i="90"/>
  <c r="HZ39" i="90"/>
  <c r="HZ38" i="90"/>
  <c r="HZ37" i="90"/>
  <c r="HZ36" i="90"/>
  <c r="HZ35" i="90"/>
  <c r="HZ33" i="90"/>
  <c r="HZ32" i="90"/>
  <c r="HZ31" i="90"/>
  <c r="HZ30" i="90"/>
  <c r="HZ29" i="90"/>
  <c r="HZ28" i="90"/>
  <c r="HZ27" i="90"/>
  <c r="HZ26" i="90"/>
  <c r="HZ25" i="90"/>
  <c r="HZ24" i="90"/>
  <c r="HZ23" i="90"/>
  <c r="HZ19" i="90"/>
  <c r="HZ18" i="90"/>
  <c r="HZ17" i="90"/>
  <c r="HZ16" i="90"/>
  <c r="HZ15" i="90"/>
  <c r="HZ14" i="90"/>
  <c r="HZ13" i="90"/>
  <c r="HZ11" i="90"/>
  <c r="HZ10" i="90"/>
  <c r="HZ9" i="90"/>
  <c r="HZ8" i="90"/>
  <c r="HZ7" i="90"/>
  <c r="HZ5" i="90"/>
  <c r="HZ3" i="90"/>
  <c r="HW39" i="90"/>
  <c r="HW38" i="90"/>
  <c r="HW37" i="90"/>
  <c r="HW36" i="90"/>
  <c r="HW35" i="90"/>
  <c r="HW33" i="90"/>
  <c r="HW32" i="90"/>
  <c r="HW31" i="90"/>
  <c r="HW30" i="90"/>
  <c r="HW29" i="90"/>
  <c r="HW28" i="90"/>
  <c r="HW27" i="90"/>
  <c r="HW26" i="90"/>
  <c r="HW25" i="90"/>
  <c r="HW24" i="90"/>
  <c r="HW23" i="90"/>
  <c r="HW19" i="90"/>
  <c r="HW18" i="90"/>
  <c r="HW17" i="90"/>
  <c r="HW16" i="90"/>
  <c r="HW15" i="90"/>
  <c r="HW14" i="90"/>
  <c r="HW13" i="90"/>
  <c r="HW11" i="90"/>
  <c r="HW10" i="90"/>
  <c r="HW9" i="90"/>
  <c r="HW8" i="90"/>
  <c r="HW7" i="90"/>
  <c r="HW5" i="90"/>
  <c r="HW3" i="90"/>
  <c r="HT39" i="90"/>
  <c r="HT38" i="90"/>
  <c r="HT37" i="90"/>
  <c r="HT36" i="90"/>
  <c r="HT35" i="90"/>
  <c r="HT33" i="90"/>
  <c r="HT32" i="90"/>
  <c r="HT31" i="90"/>
  <c r="HT30" i="90"/>
  <c r="HT29" i="90"/>
  <c r="HT28" i="90"/>
  <c r="HT27" i="90"/>
  <c r="HT26" i="90"/>
  <c r="HT25" i="90"/>
  <c r="HT24" i="90"/>
  <c r="HT23" i="90"/>
  <c r="HT19" i="90"/>
  <c r="HT18" i="90"/>
  <c r="HT17" i="90"/>
  <c r="HT16" i="90"/>
  <c r="HT15" i="90"/>
  <c r="HT14" i="90"/>
  <c r="HT13" i="90"/>
  <c r="HT11" i="90"/>
  <c r="HT10" i="90"/>
  <c r="HT9" i="90"/>
  <c r="HT8" i="90"/>
  <c r="HT7" i="90"/>
  <c r="HT5" i="90"/>
  <c r="HT3" i="90"/>
  <c r="HQ39" i="90"/>
  <c r="HQ38" i="90"/>
  <c r="HQ37" i="90"/>
  <c r="HQ36" i="90"/>
  <c r="HQ35" i="90"/>
  <c r="HQ33" i="90"/>
  <c r="HQ32" i="90"/>
  <c r="HQ31" i="90"/>
  <c r="HQ30" i="90"/>
  <c r="HQ29" i="90"/>
  <c r="HQ28" i="90"/>
  <c r="HQ27" i="90"/>
  <c r="HQ26" i="90"/>
  <c r="HQ25" i="90"/>
  <c r="HQ24" i="90"/>
  <c r="HQ23" i="90"/>
  <c r="HQ19" i="90"/>
  <c r="HQ18" i="90"/>
  <c r="HQ17" i="90"/>
  <c r="HQ16" i="90"/>
  <c r="HQ15" i="90"/>
  <c r="HQ14" i="90"/>
  <c r="HQ13" i="90"/>
  <c r="HQ11" i="90"/>
  <c r="HQ10" i="90"/>
  <c r="HQ9" i="90"/>
  <c r="HQ8" i="90"/>
  <c r="HQ7" i="90"/>
  <c r="HQ5" i="90"/>
  <c r="HQ3" i="90"/>
  <c r="HN39" i="90"/>
  <c r="HN38" i="90"/>
  <c r="HN37" i="90"/>
  <c r="HN36" i="90"/>
  <c r="HN35" i="90"/>
  <c r="HN33" i="90"/>
  <c r="HN32" i="90"/>
  <c r="HN31" i="90"/>
  <c r="HN30" i="90"/>
  <c r="HN29" i="90"/>
  <c r="HN28" i="90"/>
  <c r="HN27" i="90"/>
  <c r="HN26" i="90"/>
  <c r="HN25" i="90"/>
  <c r="HN24" i="90"/>
  <c r="HN23" i="90"/>
  <c r="HN19" i="90"/>
  <c r="HN18" i="90"/>
  <c r="HN17" i="90"/>
  <c r="HN16" i="90"/>
  <c r="HN15" i="90"/>
  <c r="HN14" i="90"/>
  <c r="HN13" i="90"/>
  <c r="HN11" i="90"/>
  <c r="HN10" i="90"/>
  <c r="HN9" i="90"/>
  <c r="HN8" i="90"/>
  <c r="HN7" i="90"/>
  <c r="HN5" i="90"/>
  <c r="HN3" i="90"/>
  <c r="HK39" i="90"/>
  <c r="HK38" i="90"/>
  <c r="HK37" i="90"/>
  <c r="HK36" i="90"/>
  <c r="HK35" i="90"/>
  <c r="HK33" i="90"/>
  <c r="HK32" i="90"/>
  <c r="HK31" i="90"/>
  <c r="HK30" i="90"/>
  <c r="HK29" i="90"/>
  <c r="HK28" i="90"/>
  <c r="HK27" i="90"/>
  <c r="HK26" i="90"/>
  <c r="HK25" i="90"/>
  <c r="HK24" i="90"/>
  <c r="HK23" i="90"/>
  <c r="HK19" i="90"/>
  <c r="HK18" i="90"/>
  <c r="HK17" i="90"/>
  <c r="HK16" i="90"/>
  <c r="HK15" i="90"/>
  <c r="HK14" i="90"/>
  <c r="HK13" i="90"/>
  <c r="HK11" i="90"/>
  <c r="HK10" i="90"/>
  <c r="HK9" i="90"/>
  <c r="HK8" i="90"/>
  <c r="HK7" i="90"/>
  <c r="HK5" i="90"/>
  <c r="HK3" i="90"/>
  <c r="HH39" i="90"/>
  <c r="HH38" i="90"/>
  <c r="HH37" i="90"/>
  <c r="HH36" i="90"/>
  <c r="HH35" i="90"/>
  <c r="HH33" i="90"/>
  <c r="HH32" i="90"/>
  <c r="HH31" i="90"/>
  <c r="HH30" i="90"/>
  <c r="HH29" i="90"/>
  <c r="HH28" i="90"/>
  <c r="HH27" i="90"/>
  <c r="HH26" i="90"/>
  <c r="HH25" i="90"/>
  <c r="HH24" i="90"/>
  <c r="HH23" i="90"/>
  <c r="HH19" i="90"/>
  <c r="HH18" i="90"/>
  <c r="HH17" i="90"/>
  <c r="HH16" i="90"/>
  <c r="HH15" i="90"/>
  <c r="HH14" i="90"/>
  <c r="HH13" i="90"/>
  <c r="HH11" i="90"/>
  <c r="HH10" i="90"/>
  <c r="HH9" i="90"/>
  <c r="HH8" i="90"/>
  <c r="HH7" i="90"/>
  <c r="HH5" i="90"/>
  <c r="HH3" i="90"/>
  <c r="HE39" i="90"/>
  <c r="HE38" i="90"/>
  <c r="HE37" i="90"/>
  <c r="HE36" i="90"/>
  <c r="HE35" i="90"/>
  <c r="HE33" i="90"/>
  <c r="HE32" i="90"/>
  <c r="HE31" i="90"/>
  <c r="HE30" i="90"/>
  <c r="HE29" i="90"/>
  <c r="HE28" i="90"/>
  <c r="HE27" i="90"/>
  <c r="HE26" i="90"/>
  <c r="HE25" i="90"/>
  <c r="HE24" i="90"/>
  <c r="HE23" i="90"/>
  <c r="HE19" i="90"/>
  <c r="HE18" i="90"/>
  <c r="HE17" i="90"/>
  <c r="HE16" i="90"/>
  <c r="HE15" i="90"/>
  <c r="HE14" i="90"/>
  <c r="HE13" i="90"/>
  <c r="HE11" i="90"/>
  <c r="HE10" i="90"/>
  <c r="HE9" i="90"/>
  <c r="HE8" i="90"/>
  <c r="HE7" i="90"/>
  <c r="HE5" i="90"/>
  <c r="HE3" i="90"/>
  <c r="HB40" i="90"/>
  <c r="HB39" i="90"/>
  <c r="HB38" i="90"/>
  <c r="HB37" i="90"/>
  <c r="HB36" i="90"/>
  <c r="HB35" i="90"/>
  <c r="HB33" i="90"/>
  <c r="HB32" i="90"/>
  <c r="HB31" i="90"/>
  <c r="HB30" i="90"/>
  <c r="HB29" i="90"/>
  <c r="HB28" i="90"/>
  <c r="HB27" i="90"/>
  <c r="HB26" i="90"/>
  <c r="HB25" i="90"/>
  <c r="HB24" i="90"/>
  <c r="HB23" i="90"/>
  <c r="HB19" i="90"/>
  <c r="HB18" i="90"/>
  <c r="HB17" i="90"/>
  <c r="HB16" i="90"/>
  <c r="HB15" i="90"/>
  <c r="HB14" i="90"/>
  <c r="HB13" i="90"/>
  <c r="HB11" i="90"/>
  <c r="HB10" i="90"/>
  <c r="HB9" i="90"/>
  <c r="HB8" i="90"/>
  <c r="HB7" i="90"/>
  <c r="HB5" i="90"/>
  <c r="HB3" i="90"/>
  <c r="GY39" i="90"/>
  <c r="GY38" i="90"/>
  <c r="GY37" i="90"/>
  <c r="GY36" i="90"/>
  <c r="GY35" i="90"/>
  <c r="GY33" i="90"/>
  <c r="GY32" i="90"/>
  <c r="GY31" i="90"/>
  <c r="GY30" i="90"/>
  <c r="GY29" i="90"/>
  <c r="GY28" i="90"/>
  <c r="GY27" i="90"/>
  <c r="GY26" i="90"/>
  <c r="GY25" i="90"/>
  <c r="GY24" i="90"/>
  <c r="GY23" i="90"/>
  <c r="GY19" i="90"/>
  <c r="GY18" i="90"/>
  <c r="GY17" i="90"/>
  <c r="GY16" i="90"/>
  <c r="GY15" i="90"/>
  <c r="GY14" i="90"/>
  <c r="GY13" i="90"/>
  <c r="GY11" i="90"/>
  <c r="GY10" i="90"/>
  <c r="GY9" i="90"/>
  <c r="GY8" i="90"/>
  <c r="GY7" i="90"/>
  <c r="GY5" i="90"/>
  <c r="GY3" i="90"/>
  <c r="GV39" i="90"/>
  <c r="GV38" i="90"/>
  <c r="GV37" i="90"/>
  <c r="GV36" i="90"/>
  <c r="GV35" i="90"/>
  <c r="GV33" i="90"/>
  <c r="GV32" i="90"/>
  <c r="GV31" i="90"/>
  <c r="GV30" i="90"/>
  <c r="GV29" i="90"/>
  <c r="GV28" i="90"/>
  <c r="GV27" i="90"/>
  <c r="GV26" i="90"/>
  <c r="GV25" i="90"/>
  <c r="GV24" i="90"/>
  <c r="GV23" i="90"/>
  <c r="GV19" i="90"/>
  <c r="GV18" i="90"/>
  <c r="GV17" i="90"/>
  <c r="GV16" i="90"/>
  <c r="GV15" i="90"/>
  <c r="GV14" i="90"/>
  <c r="GV13" i="90"/>
  <c r="GV11" i="90"/>
  <c r="GV10" i="90"/>
  <c r="GV9" i="90"/>
  <c r="GV8" i="90"/>
  <c r="GV7" i="90"/>
  <c r="GV5" i="90"/>
  <c r="GV3" i="90"/>
  <c r="GS39" i="90"/>
  <c r="GS38" i="90"/>
  <c r="GS37" i="90"/>
  <c r="GS36" i="90"/>
  <c r="GS35" i="90"/>
  <c r="GS33" i="90"/>
  <c r="GS32" i="90"/>
  <c r="GS31" i="90"/>
  <c r="GS30" i="90"/>
  <c r="GS29" i="90"/>
  <c r="GS28" i="90"/>
  <c r="GS27" i="90"/>
  <c r="GS26" i="90"/>
  <c r="GS25" i="90"/>
  <c r="GS24" i="90"/>
  <c r="GS23" i="90"/>
  <c r="GS19" i="90"/>
  <c r="GS18" i="90"/>
  <c r="GS17" i="90"/>
  <c r="GS16" i="90"/>
  <c r="GS15" i="90"/>
  <c r="GS14" i="90"/>
  <c r="GS13" i="90"/>
  <c r="GS11" i="90"/>
  <c r="GS10" i="90"/>
  <c r="GS9" i="90"/>
  <c r="GS8" i="90"/>
  <c r="GS7" i="90"/>
  <c r="GS5" i="90"/>
  <c r="GS3" i="90"/>
  <c r="GP39" i="90"/>
  <c r="GP38" i="90"/>
  <c r="GP37" i="90"/>
  <c r="GP36" i="90"/>
  <c r="GP35" i="90"/>
  <c r="GP33" i="90"/>
  <c r="GP32" i="90"/>
  <c r="GP31" i="90"/>
  <c r="GP30" i="90"/>
  <c r="GP29" i="90"/>
  <c r="GP28" i="90"/>
  <c r="GP27" i="90"/>
  <c r="GP26" i="90"/>
  <c r="GP25" i="90"/>
  <c r="GP24" i="90"/>
  <c r="GP23" i="90"/>
  <c r="GP19" i="90"/>
  <c r="GP18" i="90"/>
  <c r="GP17" i="90"/>
  <c r="GP16" i="90"/>
  <c r="GP15" i="90"/>
  <c r="GP14" i="90"/>
  <c r="GP13" i="90"/>
  <c r="GP11" i="90"/>
  <c r="GP10" i="90"/>
  <c r="GP9" i="90"/>
  <c r="GP8" i="90"/>
  <c r="GP7" i="90"/>
  <c r="GP5" i="90"/>
  <c r="GP3" i="90"/>
  <c r="GM39" i="90"/>
  <c r="GM38" i="90"/>
  <c r="GM37" i="90"/>
  <c r="GM36" i="90"/>
  <c r="GM35" i="90"/>
  <c r="GM33" i="90"/>
  <c r="GM32" i="90"/>
  <c r="GM31" i="90"/>
  <c r="GM30" i="90"/>
  <c r="GM29" i="90"/>
  <c r="GM28" i="90"/>
  <c r="GM27" i="90"/>
  <c r="GM26" i="90"/>
  <c r="GM25" i="90"/>
  <c r="GM24" i="90"/>
  <c r="GM23" i="90"/>
  <c r="GM19" i="90"/>
  <c r="GM18" i="90"/>
  <c r="GM17" i="90"/>
  <c r="GM16" i="90"/>
  <c r="GM15" i="90"/>
  <c r="GM14" i="90"/>
  <c r="GM13" i="90"/>
  <c r="GM11" i="90"/>
  <c r="GM10" i="90"/>
  <c r="GM9" i="90"/>
  <c r="GM8" i="90"/>
  <c r="GM7" i="90"/>
  <c r="GM5" i="90"/>
  <c r="GM3" i="90"/>
  <c r="GJ39" i="90"/>
  <c r="GJ38" i="90"/>
  <c r="GJ37" i="90"/>
  <c r="GJ36" i="90"/>
  <c r="GJ35" i="90"/>
  <c r="GJ33" i="90"/>
  <c r="GJ32" i="90"/>
  <c r="GJ31" i="90"/>
  <c r="GJ30" i="90"/>
  <c r="GJ29" i="90"/>
  <c r="GJ28" i="90"/>
  <c r="GJ27" i="90"/>
  <c r="GJ26" i="90"/>
  <c r="GJ25" i="90"/>
  <c r="GJ24" i="90"/>
  <c r="GJ23" i="90"/>
  <c r="GJ19" i="90"/>
  <c r="GJ18" i="90"/>
  <c r="GJ17" i="90"/>
  <c r="GJ16" i="90"/>
  <c r="GJ15" i="90"/>
  <c r="GJ14" i="90"/>
  <c r="GJ13" i="90"/>
  <c r="GJ11" i="90"/>
  <c r="GJ10" i="90"/>
  <c r="GJ9" i="90"/>
  <c r="GJ8" i="90"/>
  <c r="GJ7" i="90"/>
  <c r="GJ5" i="90"/>
  <c r="GJ3" i="90"/>
  <c r="GG39" i="90"/>
  <c r="GG38" i="90"/>
  <c r="GG37" i="90"/>
  <c r="GG36" i="90"/>
  <c r="GG35" i="90"/>
  <c r="GG33" i="90"/>
  <c r="GG32" i="90"/>
  <c r="GG31" i="90"/>
  <c r="GG30" i="90"/>
  <c r="GG29" i="90"/>
  <c r="GG28" i="90"/>
  <c r="GG27" i="90"/>
  <c r="GG26" i="90"/>
  <c r="GG25" i="90"/>
  <c r="GG24" i="90"/>
  <c r="GG23" i="90"/>
  <c r="GG19" i="90"/>
  <c r="GG18" i="90"/>
  <c r="GG17" i="90"/>
  <c r="GG16" i="90"/>
  <c r="GG15" i="90"/>
  <c r="GG14" i="90"/>
  <c r="GG13" i="90"/>
  <c r="GG11" i="90"/>
  <c r="GG10" i="90"/>
  <c r="GG9" i="90"/>
  <c r="GG8" i="90"/>
  <c r="GG7" i="90"/>
  <c r="GG5" i="90"/>
  <c r="GG3" i="90"/>
  <c r="GD39" i="90"/>
  <c r="GD38" i="90"/>
  <c r="GD37" i="90"/>
  <c r="GD36" i="90"/>
  <c r="GD35" i="90"/>
  <c r="GD33" i="90"/>
  <c r="GD32" i="90"/>
  <c r="GD31" i="90"/>
  <c r="GD30" i="90"/>
  <c r="GD29" i="90"/>
  <c r="GD28" i="90"/>
  <c r="GD27" i="90"/>
  <c r="GD26" i="90"/>
  <c r="GD25" i="90"/>
  <c r="GD24" i="90"/>
  <c r="GD23" i="90"/>
  <c r="GD19" i="90"/>
  <c r="GD18" i="90"/>
  <c r="GD17" i="90"/>
  <c r="GD16" i="90"/>
  <c r="GD15" i="90"/>
  <c r="GD14" i="90"/>
  <c r="GD13" i="90"/>
  <c r="GD11" i="90"/>
  <c r="GD10" i="90"/>
  <c r="GD9" i="90"/>
  <c r="GD8" i="90"/>
  <c r="GD7" i="90"/>
  <c r="GD5" i="90"/>
  <c r="GD3" i="90"/>
  <c r="GA39" i="90"/>
  <c r="GA38" i="90"/>
  <c r="GA37" i="90"/>
  <c r="GA36" i="90"/>
  <c r="GA35" i="90"/>
  <c r="GA33" i="90"/>
  <c r="GA32" i="90"/>
  <c r="GA31" i="90"/>
  <c r="GA30" i="90"/>
  <c r="GA29" i="90"/>
  <c r="GA28" i="90"/>
  <c r="GA27" i="90"/>
  <c r="GA26" i="90"/>
  <c r="GA25" i="90"/>
  <c r="GA24" i="90"/>
  <c r="GA23" i="90"/>
  <c r="GA19" i="90"/>
  <c r="GA18" i="90"/>
  <c r="GA17" i="90"/>
  <c r="GA16" i="90"/>
  <c r="GA15" i="90"/>
  <c r="GA14" i="90"/>
  <c r="GA13" i="90"/>
  <c r="GA11" i="90"/>
  <c r="GA10" i="90"/>
  <c r="GA9" i="90"/>
  <c r="GA8" i="90"/>
  <c r="GA7" i="90"/>
  <c r="GA5" i="90"/>
  <c r="GA3" i="90"/>
  <c r="FX39" i="90"/>
  <c r="FX38" i="90"/>
  <c r="FX37" i="90"/>
  <c r="FX36" i="90"/>
  <c r="FX35" i="90"/>
  <c r="FX33" i="90"/>
  <c r="FX32" i="90"/>
  <c r="FX31" i="90"/>
  <c r="FX30" i="90"/>
  <c r="FX29" i="90"/>
  <c r="FX28" i="90"/>
  <c r="FX27" i="90"/>
  <c r="FX26" i="90"/>
  <c r="FX25" i="90"/>
  <c r="FX24" i="90"/>
  <c r="FX23" i="90"/>
  <c r="FX19" i="90"/>
  <c r="FX18" i="90"/>
  <c r="FX17" i="90"/>
  <c r="FX16" i="90"/>
  <c r="FX15" i="90"/>
  <c r="FX14" i="90"/>
  <c r="FX13" i="90"/>
  <c r="FX11" i="90"/>
  <c r="FX10" i="90"/>
  <c r="FX9" i="90"/>
  <c r="FX8" i="90"/>
  <c r="FX7" i="90"/>
  <c r="FX5" i="90"/>
  <c r="FX3" i="90"/>
  <c r="FU39" i="90"/>
  <c r="FU38" i="90"/>
  <c r="FU37" i="90"/>
  <c r="FU36" i="90"/>
  <c r="FU35" i="90"/>
  <c r="FU33" i="90"/>
  <c r="FU32" i="90"/>
  <c r="FU31" i="90"/>
  <c r="FU30" i="90"/>
  <c r="FU29" i="90"/>
  <c r="FU28" i="90"/>
  <c r="FU27" i="90"/>
  <c r="FU26" i="90"/>
  <c r="FU25" i="90"/>
  <c r="FU24" i="90"/>
  <c r="FU23" i="90"/>
  <c r="FU19" i="90"/>
  <c r="FU18" i="90"/>
  <c r="FU17" i="90"/>
  <c r="FU16" i="90"/>
  <c r="FU15" i="90"/>
  <c r="FU14" i="90"/>
  <c r="FU13" i="90"/>
  <c r="FU11" i="90"/>
  <c r="FU10" i="90"/>
  <c r="FU9" i="90"/>
  <c r="FU8" i="90"/>
  <c r="FU7" i="90"/>
  <c r="FU5" i="90"/>
  <c r="FU3" i="90"/>
  <c r="FR39" i="90"/>
  <c r="FR38" i="90"/>
  <c r="FR37" i="90"/>
  <c r="FR36" i="90"/>
  <c r="FR35" i="90"/>
  <c r="FR33" i="90"/>
  <c r="FR32" i="90"/>
  <c r="FR31" i="90"/>
  <c r="FR30" i="90"/>
  <c r="FR29" i="90"/>
  <c r="FR28" i="90"/>
  <c r="FR27" i="90"/>
  <c r="FR26" i="90"/>
  <c r="FR25" i="90"/>
  <c r="FR24" i="90"/>
  <c r="FR23" i="90"/>
  <c r="FR19" i="90"/>
  <c r="FR18" i="90"/>
  <c r="FR17" i="90"/>
  <c r="FR16" i="90"/>
  <c r="FR15" i="90"/>
  <c r="FR14" i="90"/>
  <c r="FR13" i="90"/>
  <c r="FR11" i="90"/>
  <c r="FR10" i="90"/>
  <c r="FR9" i="90"/>
  <c r="FR8" i="90"/>
  <c r="FR7" i="90"/>
  <c r="FR5" i="90"/>
  <c r="FR3" i="90"/>
  <c r="FO39" i="90"/>
  <c r="FO38" i="90"/>
  <c r="FO37" i="90"/>
  <c r="FO36" i="90"/>
  <c r="FO35" i="90"/>
  <c r="FO33" i="90"/>
  <c r="FO32" i="90"/>
  <c r="FO31" i="90"/>
  <c r="FO30" i="90"/>
  <c r="FO29" i="90"/>
  <c r="FO28" i="90"/>
  <c r="FO27" i="90"/>
  <c r="FO26" i="90"/>
  <c r="FO25" i="90"/>
  <c r="FO24" i="90"/>
  <c r="FO23" i="90"/>
  <c r="FO19" i="90"/>
  <c r="FO18" i="90"/>
  <c r="FO17" i="90"/>
  <c r="FO16" i="90"/>
  <c r="FO15" i="90"/>
  <c r="FO14" i="90"/>
  <c r="FO13" i="90"/>
  <c r="FO11" i="90"/>
  <c r="FO10" i="90"/>
  <c r="FO9" i="90"/>
  <c r="FO8" i="90"/>
  <c r="FO7" i="90"/>
  <c r="FO5" i="90"/>
  <c r="FO3" i="90"/>
  <c r="FL39" i="90"/>
  <c r="FL38" i="90"/>
  <c r="FL37" i="90"/>
  <c r="FL36" i="90"/>
  <c r="FL35" i="90"/>
  <c r="FL33" i="90"/>
  <c r="FL32" i="90"/>
  <c r="FL31" i="90"/>
  <c r="FL30" i="90"/>
  <c r="FL29" i="90"/>
  <c r="FL28" i="90"/>
  <c r="FL27" i="90"/>
  <c r="FL26" i="90"/>
  <c r="FL25" i="90"/>
  <c r="FL24" i="90"/>
  <c r="FL23" i="90"/>
  <c r="FL19" i="90"/>
  <c r="FL18" i="90"/>
  <c r="FL17" i="90"/>
  <c r="FL16" i="90"/>
  <c r="FL15" i="90"/>
  <c r="FL14" i="90"/>
  <c r="FL13" i="90"/>
  <c r="FL11" i="90"/>
  <c r="FL10" i="90"/>
  <c r="FL9" i="90"/>
  <c r="FL8" i="90"/>
  <c r="FL7" i="90"/>
  <c r="FL5" i="90"/>
  <c r="FL3" i="90"/>
  <c r="FI38" i="90"/>
  <c r="FI37" i="90"/>
  <c r="FI36" i="90"/>
  <c r="FI35" i="90"/>
  <c r="FI33" i="90"/>
  <c r="FI32" i="90"/>
  <c r="FI31" i="90"/>
  <c r="FI30" i="90"/>
  <c r="FI29" i="90"/>
  <c r="FI28" i="90"/>
  <c r="FI27" i="90"/>
  <c r="FI26" i="90"/>
  <c r="FI25" i="90"/>
  <c r="FI24" i="90"/>
  <c r="FI23" i="90"/>
  <c r="FI19" i="90"/>
  <c r="FI18" i="90"/>
  <c r="FI17" i="90"/>
  <c r="FI16" i="90"/>
  <c r="FI15" i="90"/>
  <c r="FI14" i="90"/>
  <c r="FI13" i="90"/>
  <c r="FI11" i="90"/>
  <c r="FI10" i="90"/>
  <c r="FI9" i="90"/>
  <c r="FI8" i="90"/>
  <c r="FI7" i="90"/>
  <c r="FI5" i="90"/>
  <c r="FI3" i="90"/>
  <c r="FF38" i="90"/>
  <c r="FF37" i="90"/>
  <c r="FF36" i="90"/>
  <c r="FF35" i="90"/>
  <c r="FF33" i="90"/>
  <c r="FF32" i="90"/>
  <c r="FF31" i="90"/>
  <c r="FF30" i="90"/>
  <c r="FF29" i="90"/>
  <c r="FF28" i="90"/>
  <c r="FF27" i="90"/>
  <c r="FF26" i="90"/>
  <c r="FF25" i="90"/>
  <c r="FF24" i="90"/>
  <c r="FF23" i="90"/>
  <c r="FF19" i="90"/>
  <c r="FF18" i="90"/>
  <c r="FF17" i="90"/>
  <c r="FF16" i="90"/>
  <c r="FF15" i="90"/>
  <c r="FF14" i="90"/>
  <c r="FF13" i="90"/>
  <c r="FF11" i="90"/>
  <c r="FF10" i="90"/>
  <c r="FF9" i="90"/>
  <c r="FF8" i="90"/>
  <c r="FF7" i="90"/>
  <c r="FF5" i="90"/>
  <c r="FF3" i="90"/>
  <c r="FC39" i="90"/>
  <c r="FC38" i="90"/>
  <c r="FC37" i="90"/>
  <c r="FC36" i="90"/>
  <c r="FC35" i="90"/>
  <c r="FC33" i="90"/>
  <c r="FC32" i="90"/>
  <c r="FC31" i="90"/>
  <c r="FC30" i="90"/>
  <c r="FC29" i="90"/>
  <c r="FC28" i="90"/>
  <c r="FC27" i="90"/>
  <c r="FC26" i="90"/>
  <c r="FC25" i="90"/>
  <c r="FC24" i="90"/>
  <c r="FC23" i="90"/>
  <c r="FC19" i="90"/>
  <c r="FC18" i="90"/>
  <c r="FC17" i="90"/>
  <c r="FC16" i="90"/>
  <c r="FC15" i="90"/>
  <c r="FC14" i="90"/>
  <c r="FC13" i="90"/>
  <c r="FC11" i="90"/>
  <c r="FC10" i="90"/>
  <c r="FC9" i="90"/>
  <c r="FC8" i="90"/>
  <c r="FC7" i="90"/>
  <c r="FC5" i="90"/>
  <c r="FC3" i="90"/>
  <c r="EZ39" i="90"/>
  <c r="EZ38" i="90"/>
  <c r="EZ37" i="90"/>
  <c r="EZ36" i="90"/>
  <c r="EZ35" i="90"/>
  <c r="EZ33" i="90"/>
  <c r="EZ32" i="90"/>
  <c r="EZ31" i="90"/>
  <c r="EZ30" i="90"/>
  <c r="EZ29" i="90"/>
  <c r="EZ28" i="90"/>
  <c r="EZ27" i="90"/>
  <c r="EZ26" i="90"/>
  <c r="EZ25" i="90"/>
  <c r="EZ24" i="90"/>
  <c r="EZ23" i="90"/>
  <c r="EZ19" i="90"/>
  <c r="EZ18" i="90"/>
  <c r="EZ17" i="90"/>
  <c r="EZ16" i="90"/>
  <c r="EZ15" i="90"/>
  <c r="EZ14" i="90"/>
  <c r="EZ13" i="90"/>
  <c r="EZ11" i="90"/>
  <c r="EZ10" i="90"/>
  <c r="EZ9" i="90"/>
  <c r="EZ8" i="90"/>
  <c r="EZ7" i="90"/>
  <c r="EZ5" i="90"/>
  <c r="EZ3" i="90"/>
  <c r="EW38" i="90"/>
  <c r="EW37" i="90"/>
  <c r="EW36" i="90"/>
  <c r="EW35" i="90"/>
  <c r="EW33" i="90"/>
  <c r="EW32" i="90"/>
  <c r="EW31" i="90"/>
  <c r="EW30" i="90"/>
  <c r="EW29" i="90"/>
  <c r="EW28" i="90"/>
  <c r="EW27" i="90"/>
  <c r="EW26" i="90"/>
  <c r="EW25" i="90"/>
  <c r="EW24" i="90"/>
  <c r="EW23" i="90"/>
  <c r="EW19" i="90"/>
  <c r="EW18" i="90"/>
  <c r="EW17" i="90"/>
  <c r="EW16" i="90"/>
  <c r="EW15" i="90"/>
  <c r="EW14" i="90"/>
  <c r="EW13" i="90"/>
  <c r="EW11" i="90"/>
  <c r="EW10" i="90"/>
  <c r="EW9" i="90"/>
  <c r="EW8" i="90"/>
  <c r="EW7" i="90"/>
  <c r="EW5" i="90"/>
  <c r="EW3" i="90"/>
  <c r="ET39" i="90"/>
  <c r="ET38" i="90"/>
  <c r="ET37" i="90"/>
  <c r="ET36" i="90"/>
  <c r="ET35" i="90"/>
  <c r="ET33" i="90"/>
  <c r="ET32" i="90"/>
  <c r="ET31" i="90"/>
  <c r="ET30" i="90"/>
  <c r="ET29" i="90"/>
  <c r="ET28" i="90"/>
  <c r="ET27" i="90"/>
  <c r="ET26" i="90"/>
  <c r="ET25" i="90"/>
  <c r="ET24" i="90"/>
  <c r="ET23" i="90"/>
  <c r="ET19" i="90"/>
  <c r="ET18" i="90"/>
  <c r="ET17" i="90"/>
  <c r="ET16" i="90"/>
  <c r="ET15" i="90"/>
  <c r="ET14" i="90"/>
  <c r="ET13" i="90"/>
  <c r="ET11" i="90"/>
  <c r="ET10" i="90"/>
  <c r="ET9" i="90"/>
  <c r="ET8" i="90"/>
  <c r="ET7" i="90"/>
  <c r="ET5" i="90"/>
  <c r="ET3" i="90"/>
  <c r="EQ39" i="90"/>
  <c r="EQ38" i="90"/>
  <c r="EQ37" i="90"/>
  <c r="EQ36" i="90"/>
  <c r="EQ35" i="90"/>
  <c r="EQ33" i="90"/>
  <c r="EQ32" i="90"/>
  <c r="EQ31" i="90"/>
  <c r="EQ30" i="90"/>
  <c r="EQ29" i="90"/>
  <c r="EQ28" i="90"/>
  <c r="EQ27" i="90"/>
  <c r="EQ26" i="90"/>
  <c r="EQ25" i="90"/>
  <c r="EQ24" i="90"/>
  <c r="EQ23" i="90"/>
  <c r="EQ19" i="90"/>
  <c r="EQ18" i="90"/>
  <c r="EQ17" i="90"/>
  <c r="EQ16" i="90"/>
  <c r="EQ15" i="90"/>
  <c r="EQ14" i="90"/>
  <c r="EQ13" i="90"/>
  <c r="EQ11" i="90"/>
  <c r="EQ10" i="90"/>
  <c r="EQ9" i="90"/>
  <c r="EQ8" i="90"/>
  <c r="EQ7" i="90"/>
  <c r="EQ5" i="90"/>
  <c r="EQ3" i="90"/>
  <c r="EN39" i="90"/>
  <c r="EN38" i="90"/>
  <c r="EN37" i="90"/>
  <c r="EN36" i="90"/>
  <c r="EN35" i="90"/>
  <c r="EN33" i="90"/>
  <c r="EN32" i="90"/>
  <c r="EN31" i="90"/>
  <c r="EN30" i="90"/>
  <c r="EN29" i="90"/>
  <c r="EN28" i="90"/>
  <c r="EN27" i="90"/>
  <c r="EN26" i="90"/>
  <c r="EN25" i="90"/>
  <c r="EN24" i="90"/>
  <c r="EN23" i="90"/>
  <c r="EN19" i="90"/>
  <c r="EN18" i="90"/>
  <c r="EN17" i="90"/>
  <c r="EN16" i="90"/>
  <c r="EN15" i="90"/>
  <c r="EN14" i="90"/>
  <c r="EN13" i="90"/>
  <c r="EN11" i="90"/>
  <c r="EN10" i="90"/>
  <c r="EN9" i="90"/>
  <c r="EN8" i="90"/>
  <c r="EN7" i="90"/>
  <c r="EN5" i="90"/>
  <c r="EN3" i="90"/>
  <c r="EK39" i="90"/>
  <c r="EK38" i="90"/>
  <c r="EK37" i="90"/>
  <c r="EK36" i="90"/>
  <c r="EK35" i="90"/>
  <c r="EK33" i="90"/>
  <c r="EK32" i="90"/>
  <c r="EK31" i="90"/>
  <c r="EK30" i="90"/>
  <c r="EK29" i="90"/>
  <c r="EK28" i="90"/>
  <c r="EK27" i="90"/>
  <c r="EK26" i="90"/>
  <c r="EK25" i="90"/>
  <c r="EK24" i="90"/>
  <c r="EK23" i="90"/>
  <c r="EK19" i="90"/>
  <c r="EK18" i="90"/>
  <c r="EK17" i="90"/>
  <c r="EK16" i="90"/>
  <c r="EK15" i="90"/>
  <c r="EK14" i="90"/>
  <c r="EK13" i="90"/>
  <c r="EK11" i="90"/>
  <c r="EK10" i="90"/>
  <c r="EK9" i="90"/>
  <c r="EK8" i="90"/>
  <c r="EK7" i="90"/>
  <c r="EK5" i="90"/>
  <c r="EK3" i="90"/>
  <c r="EH39" i="90"/>
  <c r="EH38" i="90"/>
  <c r="EH37" i="90"/>
  <c r="EH36" i="90"/>
  <c r="EH35" i="90"/>
  <c r="EH33" i="90"/>
  <c r="EH32" i="90"/>
  <c r="EH31" i="90"/>
  <c r="EH30" i="90"/>
  <c r="EH29" i="90"/>
  <c r="EH28" i="90"/>
  <c r="EH27" i="90"/>
  <c r="EH26" i="90"/>
  <c r="EH25" i="90"/>
  <c r="EH24" i="90"/>
  <c r="EH23" i="90"/>
  <c r="EH19" i="90"/>
  <c r="EH18" i="90"/>
  <c r="EH17" i="90"/>
  <c r="EH16" i="90"/>
  <c r="EH15" i="90"/>
  <c r="EH14" i="90"/>
  <c r="EH13" i="90"/>
  <c r="EH11" i="90"/>
  <c r="EH10" i="90"/>
  <c r="EH9" i="90"/>
  <c r="EH8" i="90"/>
  <c r="EH7" i="90"/>
  <c r="EH5" i="90"/>
  <c r="EH3" i="90"/>
  <c r="EE39" i="90"/>
  <c r="EE38" i="90"/>
  <c r="EE37" i="90"/>
  <c r="EE36" i="90"/>
  <c r="EE35" i="90"/>
  <c r="EE33" i="90"/>
  <c r="EE32" i="90"/>
  <c r="EE31" i="90"/>
  <c r="EE30" i="90"/>
  <c r="EE29" i="90"/>
  <c r="EE28" i="90"/>
  <c r="EE27" i="90"/>
  <c r="EE26" i="90"/>
  <c r="EE25" i="90"/>
  <c r="EE24" i="90"/>
  <c r="EE23" i="90"/>
  <c r="EE19" i="90"/>
  <c r="EE18" i="90"/>
  <c r="EE17" i="90"/>
  <c r="EE16" i="90"/>
  <c r="EE15" i="90"/>
  <c r="EE14" i="90"/>
  <c r="EE13" i="90"/>
  <c r="EE11" i="90"/>
  <c r="EE10" i="90"/>
  <c r="EE9" i="90"/>
  <c r="EE8" i="90"/>
  <c r="EE7" i="90"/>
  <c r="EE5" i="90"/>
  <c r="EE3" i="90"/>
  <c r="EB39" i="90"/>
  <c r="EB38" i="90"/>
  <c r="EB37" i="90"/>
  <c r="EB36" i="90"/>
  <c r="EB35" i="90"/>
  <c r="EB33" i="90"/>
  <c r="EB32" i="90"/>
  <c r="EB31" i="90"/>
  <c r="EB30" i="90"/>
  <c r="EB29" i="90"/>
  <c r="EB28" i="90"/>
  <c r="EB27" i="90"/>
  <c r="EB26" i="90"/>
  <c r="EB25" i="90"/>
  <c r="EB24" i="90"/>
  <c r="EB23" i="90"/>
  <c r="EB19" i="90"/>
  <c r="EB18" i="90"/>
  <c r="EB17" i="90"/>
  <c r="EB16" i="90"/>
  <c r="EB15" i="90"/>
  <c r="EB14" i="90"/>
  <c r="EB13" i="90"/>
  <c r="EB11" i="90"/>
  <c r="EB10" i="90"/>
  <c r="EB9" i="90"/>
  <c r="EB8" i="90"/>
  <c r="EB7" i="90"/>
  <c r="EB5" i="90"/>
  <c r="EB3" i="90"/>
  <c r="DY39" i="90"/>
  <c r="DY38" i="90"/>
  <c r="DY37" i="90"/>
  <c r="DY36" i="90"/>
  <c r="DY35" i="90"/>
  <c r="DY33" i="90"/>
  <c r="DY32" i="90"/>
  <c r="DY31" i="90"/>
  <c r="DY30" i="90"/>
  <c r="DY29" i="90"/>
  <c r="DY28" i="90"/>
  <c r="DY27" i="90"/>
  <c r="DY26" i="90"/>
  <c r="DY25" i="90"/>
  <c r="DY24" i="90"/>
  <c r="DY23" i="90"/>
  <c r="DY19" i="90"/>
  <c r="DY18" i="90"/>
  <c r="DY17" i="90"/>
  <c r="DY16" i="90"/>
  <c r="DY15" i="90"/>
  <c r="DY14" i="90"/>
  <c r="DY13" i="90"/>
  <c r="DY11" i="90"/>
  <c r="DY10" i="90"/>
  <c r="DY9" i="90"/>
  <c r="DY8" i="90"/>
  <c r="DY7" i="90"/>
  <c r="DY5" i="90"/>
  <c r="DY3" i="90"/>
  <c r="DV39" i="90"/>
  <c r="DV38" i="90"/>
  <c r="DV37" i="90"/>
  <c r="DV36" i="90"/>
  <c r="DV35" i="90"/>
  <c r="DV33" i="90"/>
  <c r="DV32" i="90"/>
  <c r="DV31" i="90"/>
  <c r="DV30" i="90"/>
  <c r="DV29" i="90"/>
  <c r="DV28" i="90"/>
  <c r="DV27" i="90"/>
  <c r="DV26" i="90"/>
  <c r="DV25" i="90"/>
  <c r="DV24" i="90"/>
  <c r="DV23" i="90"/>
  <c r="DV19" i="90"/>
  <c r="DV18" i="90"/>
  <c r="DV17" i="90"/>
  <c r="DV16" i="90"/>
  <c r="DV15" i="90"/>
  <c r="DV14" i="90"/>
  <c r="DV13" i="90"/>
  <c r="DV11" i="90"/>
  <c r="DV10" i="90"/>
  <c r="DV9" i="90"/>
  <c r="DV8" i="90"/>
  <c r="DV7" i="90"/>
  <c r="DV5" i="90"/>
  <c r="DV3" i="90"/>
  <c r="DS39" i="90"/>
  <c r="DS38" i="90"/>
  <c r="DS37" i="90"/>
  <c r="DS36" i="90"/>
  <c r="DS35" i="90"/>
  <c r="DS33" i="90"/>
  <c r="DS32" i="90"/>
  <c r="DS31" i="90"/>
  <c r="DS30" i="90"/>
  <c r="DS29" i="90"/>
  <c r="DS28" i="90"/>
  <c r="DS27" i="90"/>
  <c r="DS26" i="90"/>
  <c r="DS25" i="90"/>
  <c r="DS24" i="90"/>
  <c r="DS23" i="90"/>
  <c r="DS19" i="90"/>
  <c r="DS18" i="90"/>
  <c r="DS17" i="90"/>
  <c r="DS16" i="90"/>
  <c r="DS15" i="90"/>
  <c r="DS14" i="90"/>
  <c r="DS13" i="90"/>
  <c r="DS11" i="90"/>
  <c r="DS10" i="90"/>
  <c r="DS9" i="90"/>
  <c r="DS8" i="90"/>
  <c r="DS7" i="90"/>
  <c r="DS5" i="90"/>
  <c r="DS3" i="90"/>
  <c r="DP40" i="90"/>
  <c r="DP39" i="90"/>
  <c r="DP38" i="90"/>
  <c r="DP37" i="90"/>
  <c r="DP36" i="90"/>
  <c r="DP35" i="90"/>
  <c r="DP33" i="90"/>
  <c r="DP32" i="90"/>
  <c r="DP31" i="90"/>
  <c r="DP30" i="90"/>
  <c r="DP29" i="90"/>
  <c r="DP28" i="90"/>
  <c r="DP27" i="90"/>
  <c r="DP26" i="90"/>
  <c r="DP25" i="90"/>
  <c r="DP24" i="90"/>
  <c r="DP23" i="90"/>
  <c r="DP19" i="90"/>
  <c r="DP18" i="90"/>
  <c r="DP17" i="90"/>
  <c r="DP16" i="90"/>
  <c r="DP15" i="90"/>
  <c r="DP14" i="90"/>
  <c r="DP13" i="90"/>
  <c r="DP11" i="90"/>
  <c r="DP10" i="90"/>
  <c r="DP9" i="90"/>
  <c r="DP8" i="90"/>
  <c r="DP7" i="90"/>
  <c r="DP5" i="90"/>
  <c r="DP3" i="90"/>
  <c r="DM39" i="90"/>
  <c r="DM38" i="90"/>
  <c r="DM37" i="90"/>
  <c r="DM36" i="90"/>
  <c r="DM35" i="90"/>
  <c r="DM33" i="90"/>
  <c r="DM32" i="90"/>
  <c r="DM31" i="90"/>
  <c r="DM30" i="90"/>
  <c r="DM29" i="90"/>
  <c r="DM28" i="90"/>
  <c r="DM27" i="90"/>
  <c r="DM26" i="90"/>
  <c r="DM25" i="90"/>
  <c r="DM24" i="90"/>
  <c r="DM23" i="90"/>
  <c r="DM19" i="90"/>
  <c r="DM18" i="90"/>
  <c r="DM17" i="90"/>
  <c r="DM16" i="90"/>
  <c r="DM15" i="90"/>
  <c r="DM14" i="90"/>
  <c r="DM13" i="90"/>
  <c r="DM11" i="90"/>
  <c r="DM10" i="90"/>
  <c r="DM9" i="90"/>
  <c r="DM8" i="90"/>
  <c r="DM7" i="90"/>
  <c r="DM5" i="90"/>
  <c r="DM3" i="90"/>
  <c r="DJ40" i="90"/>
  <c r="DJ39" i="90"/>
  <c r="DJ38" i="90"/>
  <c r="DJ37" i="90"/>
  <c r="DJ36" i="90"/>
  <c r="DJ35" i="90"/>
  <c r="DJ33" i="90"/>
  <c r="DJ32" i="90"/>
  <c r="DJ31" i="90"/>
  <c r="DJ30" i="90"/>
  <c r="DJ29" i="90"/>
  <c r="DJ28" i="90"/>
  <c r="DJ27" i="90"/>
  <c r="DJ26" i="90"/>
  <c r="DJ25" i="90"/>
  <c r="DJ24" i="90"/>
  <c r="DJ23" i="90"/>
  <c r="DJ19" i="90"/>
  <c r="DJ18" i="90"/>
  <c r="DJ17" i="90"/>
  <c r="DJ16" i="90"/>
  <c r="DJ15" i="90"/>
  <c r="DJ14" i="90"/>
  <c r="DJ13" i="90"/>
  <c r="DJ11" i="90"/>
  <c r="DJ10" i="90"/>
  <c r="DJ9" i="90"/>
  <c r="DJ8" i="90"/>
  <c r="DJ7" i="90"/>
  <c r="DJ5" i="90"/>
  <c r="DJ3" i="90"/>
  <c r="DG39" i="90"/>
  <c r="DG38" i="90"/>
  <c r="DG37" i="90"/>
  <c r="DG36" i="90"/>
  <c r="DG35" i="90"/>
  <c r="DG33" i="90"/>
  <c r="DG32" i="90"/>
  <c r="DG31" i="90"/>
  <c r="DG30" i="90"/>
  <c r="DG29" i="90"/>
  <c r="DG28" i="90"/>
  <c r="DG27" i="90"/>
  <c r="DG26" i="90"/>
  <c r="DG25" i="90"/>
  <c r="DG24" i="90"/>
  <c r="DG23" i="90"/>
  <c r="DG19" i="90"/>
  <c r="DG18" i="90"/>
  <c r="DG17" i="90"/>
  <c r="DG16" i="90"/>
  <c r="DG15" i="90"/>
  <c r="DG14" i="90"/>
  <c r="DG13" i="90"/>
  <c r="DG11" i="90"/>
  <c r="DG10" i="90"/>
  <c r="DG9" i="90"/>
  <c r="DG8" i="90"/>
  <c r="DG7" i="90"/>
  <c r="DG5" i="90"/>
  <c r="DG3" i="90"/>
  <c r="DD39" i="90"/>
  <c r="DD38" i="90"/>
  <c r="DD37" i="90"/>
  <c r="DD36" i="90"/>
  <c r="DD35" i="90"/>
  <c r="DD33" i="90"/>
  <c r="DD32" i="90"/>
  <c r="DD31" i="90"/>
  <c r="DD30" i="90"/>
  <c r="DD29" i="90"/>
  <c r="DD28" i="90"/>
  <c r="DD27" i="90"/>
  <c r="DD26" i="90"/>
  <c r="DD25" i="90"/>
  <c r="DD24" i="90"/>
  <c r="DD23" i="90"/>
  <c r="DD19" i="90"/>
  <c r="DD18" i="90"/>
  <c r="DD17" i="90"/>
  <c r="DD16" i="90"/>
  <c r="DD15" i="90"/>
  <c r="DD14" i="90"/>
  <c r="DD13" i="90"/>
  <c r="DD11" i="90"/>
  <c r="DD10" i="90"/>
  <c r="DD9" i="90"/>
  <c r="DD8" i="90"/>
  <c r="DD7" i="90"/>
  <c r="DD5" i="90"/>
  <c r="DD3" i="90"/>
  <c r="DA39" i="90"/>
  <c r="DA38" i="90"/>
  <c r="DA37" i="90"/>
  <c r="DA36" i="90"/>
  <c r="DA35" i="90"/>
  <c r="DA33" i="90"/>
  <c r="DA32" i="90"/>
  <c r="DA31" i="90"/>
  <c r="DA30" i="90"/>
  <c r="DA29" i="90"/>
  <c r="DA28" i="90"/>
  <c r="DA27" i="90"/>
  <c r="DA26" i="90"/>
  <c r="DA25" i="90"/>
  <c r="DA24" i="90"/>
  <c r="DA23" i="90"/>
  <c r="DA19" i="90"/>
  <c r="DA18" i="90"/>
  <c r="DA17" i="90"/>
  <c r="DA16" i="90"/>
  <c r="DA15" i="90"/>
  <c r="DA14" i="90"/>
  <c r="DA13" i="90"/>
  <c r="DA11" i="90"/>
  <c r="DA10" i="90"/>
  <c r="DA9" i="90"/>
  <c r="DA8" i="90"/>
  <c r="DA7" i="90"/>
  <c r="DA5" i="90"/>
  <c r="DA3" i="90"/>
  <c r="CX39" i="90"/>
  <c r="CX38" i="90"/>
  <c r="CX37" i="90"/>
  <c r="CX36" i="90"/>
  <c r="CX35" i="90"/>
  <c r="CX33" i="90"/>
  <c r="CX32" i="90"/>
  <c r="CX31" i="90"/>
  <c r="CX30" i="90"/>
  <c r="CX29" i="90"/>
  <c r="CX28" i="90"/>
  <c r="CX27" i="90"/>
  <c r="CX26" i="90"/>
  <c r="CX25" i="90"/>
  <c r="CX24" i="90"/>
  <c r="CX23" i="90"/>
  <c r="CX19" i="90"/>
  <c r="CX18" i="90"/>
  <c r="CX17" i="90"/>
  <c r="CX16" i="90"/>
  <c r="CX15" i="90"/>
  <c r="CX14" i="90"/>
  <c r="CX13" i="90"/>
  <c r="CX11" i="90"/>
  <c r="CX10" i="90"/>
  <c r="CX9" i="90"/>
  <c r="CX8" i="90"/>
  <c r="CX7" i="90"/>
  <c r="CX5" i="90"/>
  <c r="CX3" i="90"/>
  <c r="CU39" i="90"/>
  <c r="CU38" i="90"/>
  <c r="CU37" i="90"/>
  <c r="CU36" i="90"/>
  <c r="CU35" i="90"/>
  <c r="CU33" i="90"/>
  <c r="CU32" i="90"/>
  <c r="CU31" i="90"/>
  <c r="CU30" i="90"/>
  <c r="CU29" i="90"/>
  <c r="CU28" i="90"/>
  <c r="CU27" i="90"/>
  <c r="CU26" i="90"/>
  <c r="CU25" i="90"/>
  <c r="CU24" i="90"/>
  <c r="CU23" i="90"/>
  <c r="CU19" i="90"/>
  <c r="CU18" i="90"/>
  <c r="CU17" i="90"/>
  <c r="CU16" i="90"/>
  <c r="CU15" i="90"/>
  <c r="CU14" i="90"/>
  <c r="CU13" i="90"/>
  <c r="CU11" i="90"/>
  <c r="CU10" i="90"/>
  <c r="CU9" i="90"/>
  <c r="CU8" i="90"/>
  <c r="CU7" i="90"/>
  <c r="CU5" i="90"/>
  <c r="CU3" i="90"/>
  <c r="CR39" i="90"/>
  <c r="CR38" i="90"/>
  <c r="CR37" i="90"/>
  <c r="CR36" i="90"/>
  <c r="CR35" i="90"/>
  <c r="CR33" i="90"/>
  <c r="CR32" i="90"/>
  <c r="CR31" i="90"/>
  <c r="CR30" i="90"/>
  <c r="CR29" i="90"/>
  <c r="CR28" i="90"/>
  <c r="CR27" i="90"/>
  <c r="CR26" i="90"/>
  <c r="CR25" i="90"/>
  <c r="CR24" i="90"/>
  <c r="CR23" i="90"/>
  <c r="CR19" i="90"/>
  <c r="CR18" i="90"/>
  <c r="CR17" i="90"/>
  <c r="CR16" i="90"/>
  <c r="CR15" i="90"/>
  <c r="CR14" i="90"/>
  <c r="CR13" i="90"/>
  <c r="CR11" i="90"/>
  <c r="CR10" i="90"/>
  <c r="CR9" i="90"/>
  <c r="CR8" i="90"/>
  <c r="CR7" i="90"/>
  <c r="CR5" i="90"/>
  <c r="CR3" i="90"/>
  <c r="CO39" i="90"/>
  <c r="CO38" i="90"/>
  <c r="CO37" i="90"/>
  <c r="CO36" i="90"/>
  <c r="CO35" i="90"/>
  <c r="CO33" i="90"/>
  <c r="CO32" i="90"/>
  <c r="CO31" i="90"/>
  <c r="CO30" i="90"/>
  <c r="CO29" i="90"/>
  <c r="CO28" i="90"/>
  <c r="CO27" i="90"/>
  <c r="CO26" i="90"/>
  <c r="CO25" i="90"/>
  <c r="CO24" i="90"/>
  <c r="CO23" i="90"/>
  <c r="CO19" i="90"/>
  <c r="CO18" i="90"/>
  <c r="CO17" i="90"/>
  <c r="CO16" i="90"/>
  <c r="CO15" i="90"/>
  <c r="CO14" i="90"/>
  <c r="CO13" i="90"/>
  <c r="CO11" i="90"/>
  <c r="CO10" i="90"/>
  <c r="CO9" i="90"/>
  <c r="CO8" i="90"/>
  <c r="CO7" i="90"/>
  <c r="CO5" i="90"/>
  <c r="CO3" i="90"/>
  <c r="CL40" i="90"/>
  <c r="CL39" i="90"/>
  <c r="CL38" i="90"/>
  <c r="CL37" i="90"/>
  <c r="CL36" i="90"/>
  <c r="CL35" i="90"/>
  <c r="CL33" i="90"/>
  <c r="CL32" i="90"/>
  <c r="CL31" i="90"/>
  <c r="CL30" i="90"/>
  <c r="CL29" i="90"/>
  <c r="CL28" i="90"/>
  <c r="CL27" i="90"/>
  <c r="CL26" i="90"/>
  <c r="CL25" i="90"/>
  <c r="CL24" i="90"/>
  <c r="CL23" i="90"/>
  <c r="CL19" i="90"/>
  <c r="CL18" i="90"/>
  <c r="CL17" i="90"/>
  <c r="CL16" i="90"/>
  <c r="CL15" i="90"/>
  <c r="CL14" i="90"/>
  <c r="CL13" i="90"/>
  <c r="CL11" i="90"/>
  <c r="CL10" i="90"/>
  <c r="CL9" i="90"/>
  <c r="CL8" i="90"/>
  <c r="CL7" i="90"/>
  <c r="CL5" i="90"/>
  <c r="CL3" i="90"/>
  <c r="CI39" i="90"/>
  <c r="CI38" i="90"/>
  <c r="CI37" i="90"/>
  <c r="CI36" i="90"/>
  <c r="CI35" i="90"/>
  <c r="CI33" i="90"/>
  <c r="CI32" i="90"/>
  <c r="CI31" i="90"/>
  <c r="CI30" i="90"/>
  <c r="CI29" i="90"/>
  <c r="CI28" i="90"/>
  <c r="CI27" i="90"/>
  <c r="CI26" i="90"/>
  <c r="CI25" i="90"/>
  <c r="CI24" i="90"/>
  <c r="CI23" i="90"/>
  <c r="CI19" i="90"/>
  <c r="CI18" i="90"/>
  <c r="CI17" i="90"/>
  <c r="CI16" i="90"/>
  <c r="CI15" i="90"/>
  <c r="CI14" i="90"/>
  <c r="CI13" i="90"/>
  <c r="CI11" i="90"/>
  <c r="CI10" i="90"/>
  <c r="CI9" i="90"/>
  <c r="CI8" i="90"/>
  <c r="CI7" i="90"/>
  <c r="CI5" i="90"/>
  <c r="CI3" i="90"/>
  <c r="JK2" i="90"/>
  <c r="JL2" i="90" s="1"/>
  <c r="JM2" i="90" s="1"/>
  <c r="JN2" i="90" s="1"/>
  <c r="JO2" i="90" s="1"/>
  <c r="JP2" i="90" s="1"/>
  <c r="JQ2" i="90" s="1"/>
  <c r="JR2" i="90" s="1"/>
  <c r="JS2" i="90" s="1"/>
  <c r="JT2" i="90" s="1"/>
  <c r="JU2" i="90" s="1"/>
  <c r="JV2" i="90" s="1"/>
  <c r="JW2" i="90" s="1"/>
  <c r="JX2" i="90" s="1"/>
  <c r="JY2" i="90" s="1"/>
  <c r="JZ2" i="90" s="1"/>
  <c r="KA2" i="90" s="1"/>
  <c r="KB2" i="90" s="1"/>
  <c r="KC2" i="90" s="1"/>
  <c r="KD2" i="90" s="1"/>
  <c r="KE2" i="90" s="1"/>
  <c r="FF39" i="90"/>
  <c r="EW39" i="90"/>
  <c r="CF39" i="90"/>
  <c r="CF38" i="90"/>
  <c r="CF37" i="90"/>
  <c r="CF36" i="90"/>
  <c r="CF35" i="90"/>
  <c r="CF33" i="90"/>
  <c r="CF32" i="90"/>
  <c r="CF31" i="90"/>
  <c r="CF30" i="90"/>
  <c r="CF29" i="90"/>
  <c r="CF28" i="90"/>
  <c r="CF27" i="90"/>
  <c r="CF26" i="90"/>
  <c r="CF25" i="90"/>
  <c r="CF24" i="90"/>
  <c r="CF23" i="90"/>
  <c r="CF19" i="90"/>
  <c r="CF18" i="90"/>
  <c r="CF17" i="90"/>
  <c r="CF16" i="90"/>
  <c r="CF15" i="90"/>
  <c r="CF14" i="90"/>
  <c r="CF13" i="90"/>
  <c r="CF11" i="90"/>
  <c r="CF10" i="90"/>
  <c r="CF9" i="90"/>
  <c r="CF8" i="90"/>
  <c r="CF7" i="90"/>
  <c r="CF5" i="90"/>
  <c r="CF3" i="90"/>
  <c r="CC39" i="90"/>
  <c r="CC38" i="90"/>
  <c r="CC37" i="90"/>
  <c r="CC36" i="90"/>
  <c r="CC35" i="90"/>
  <c r="CC33" i="90"/>
  <c r="CC32" i="90"/>
  <c r="CC31" i="90"/>
  <c r="CC30" i="90"/>
  <c r="CC29" i="90"/>
  <c r="CC28" i="90"/>
  <c r="CC27" i="90"/>
  <c r="CC26" i="90"/>
  <c r="CC25" i="90"/>
  <c r="CC24" i="90"/>
  <c r="CC23" i="90"/>
  <c r="CC19" i="90"/>
  <c r="CC18" i="90"/>
  <c r="CC17" i="90"/>
  <c r="CC16" i="90"/>
  <c r="CC15" i="90"/>
  <c r="CC14" i="90"/>
  <c r="CC13" i="90"/>
  <c r="CC11" i="90"/>
  <c r="CC10" i="90"/>
  <c r="CC9" i="90"/>
  <c r="CC8" i="90"/>
  <c r="CC7" i="90"/>
  <c r="CC5" i="90"/>
  <c r="CC3" i="90"/>
  <c r="BZ39" i="90"/>
  <c r="BZ38" i="90"/>
  <c r="BZ37" i="90"/>
  <c r="BZ36" i="90"/>
  <c r="BZ35" i="90"/>
  <c r="BZ33" i="90"/>
  <c r="BZ32" i="90"/>
  <c r="BZ31" i="90"/>
  <c r="BZ30" i="90"/>
  <c r="BZ29" i="90"/>
  <c r="BZ28" i="90"/>
  <c r="BZ27" i="90"/>
  <c r="BZ26" i="90"/>
  <c r="BZ25" i="90"/>
  <c r="BZ24" i="90"/>
  <c r="BZ23" i="90"/>
  <c r="BZ19" i="90"/>
  <c r="BZ18" i="90"/>
  <c r="BZ17" i="90"/>
  <c r="BZ16" i="90"/>
  <c r="BZ15" i="90"/>
  <c r="BZ14" i="90"/>
  <c r="BZ13" i="90"/>
  <c r="BZ11" i="90"/>
  <c r="BZ10" i="90"/>
  <c r="BZ9" i="90"/>
  <c r="BZ8" i="90"/>
  <c r="BZ7" i="90"/>
  <c r="BZ5" i="90"/>
  <c r="BZ3" i="90"/>
  <c r="BW39" i="90"/>
  <c r="BW38" i="90"/>
  <c r="BW37" i="90"/>
  <c r="BW36" i="90"/>
  <c r="BW35" i="90"/>
  <c r="BW33" i="90"/>
  <c r="BW32" i="90"/>
  <c r="BW31" i="90"/>
  <c r="BW30" i="90"/>
  <c r="BW29" i="90"/>
  <c r="BW28" i="90"/>
  <c r="BW27" i="90"/>
  <c r="BW26" i="90"/>
  <c r="BW25" i="90"/>
  <c r="BW24" i="90"/>
  <c r="BW23" i="90"/>
  <c r="BW19" i="90"/>
  <c r="BW18" i="90"/>
  <c r="BW17" i="90"/>
  <c r="BW16" i="90"/>
  <c r="BW15" i="90"/>
  <c r="BW14" i="90"/>
  <c r="BW13" i="90"/>
  <c r="BW11" i="90"/>
  <c r="BW10" i="90"/>
  <c r="BW9" i="90"/>
  <c r="BW8" i="90"/>
  <c r="BW7" i="90"/>
  <c r="BW5" i="90"/>
  <c r="BW3" i="90"/>
  <c r="BT39" i="90"/>
  <c r="BT38" i="90"/>
  <c r="BT37" i="90"/>
  <c r="BT36" i="90"/>
  <c r="BT35" i="90"/>
  <c r="BT33" i="90"/>
  <c r="BT32" i="90"/>
  <c r="BT31" i="90"/>
  <c r="BT30" i="90"/>
  <c r="BT29" i="90"/>
  <c r="BT28" i="90"/>
  <c r="BT27" i="90"/>
  <c r="BT26" i="90"/>
  <c r="BT25" i="90"/>
  <c r="BT24" i="90"/>
  <c r="BT23" i="90"/>
  <c r="BT19" i="90"/>
  <c r="BT18" i="90"/>
  <c r="BT17" i="90"/>
  <c r="BT16" i="90"/>
  <c r="BT15" i="90"/>
  <c r="BT14" i="90"/>
  <c r="BT13" i="90"/>
  <c r="BT11" i="90"/>
  <c r="BT10" i="90"/>
  <c r="BT9" i="90"/>
  <c r="BT8" i="90"/>
  <c r="BT7" i="90"/>
  <c r="BT5" i="90"/>
  <c r="BT3" i="90"/>
  <c r="BQ38" i="90"/>
  <c r="BQ37" i="90"/>
  <c r="BQ36" i="90"/>
  <c r="BQ35" i="90"/>
  <c r="BQ33" i="90"/>
  <c r="BQ32" i="90"/>
  <c r="BQ31" i="90"/>
  <c r="BQ30" i="90"/>
  <c r="BQ29" i="90"/>
  <c r="BQ28" i="90"/>
  <c r="BQ27" i="90"/>
  <c r="BQ26" i="90"/>
  <c r="BQ25" i="90"/>
  <c r="BQ24" i="90"/>
  <c r="BQ23" i="90"/>
  <c r="BQ19" i="90"/>
  <c r="BQ18" i="90"/>
  <c r="BQ17" i="90"/>
  <c r="BQ16" i="90"/>
  <c r="BQ15" i="90"/>
  <c r="BQ14" i="90"/>
  <c r="BQ13" i="90"/>
  <c r="BQ11" i="90"/>
  <c r="BQ10" i="90"/>
  <c r="BQ9" i="90"/>
  <c r="BQ8" i="90"/>
  <c r="BQ7" i="90"/>
  <c r="BQ5" i="90"/>
  <c r="BQ3" i="90"/>
  <c r="BN39" i="90"/>
  <c r="BN38" i="90"/>
  <c r="BN37" i="90"/>
  <c r="BN36" i="90"/>
  <c r="BN35" i="90"/>
  <c r="BN33" i="90"/>
  <c r="BN32" i="90"/>
  <c r="BN31" i="90"/>
  <c r="BN30" i="90"/>
  <c r="BN29" i="90"/>
  <c r="BN28" i="90"/>
  <c r="BN27" i="90"/>
  <c r="BN26" i="90"/>
  <c r="BN25" i="90"/>
  <c r="BN24" i="90"/>
  <c r="BN23" i="90"/>
  <c r="BN19" i="90"/>
  <c r="BN18" i="90"/>
  <c r="BN17" i="90"/>
  <c r="BN16" i="90"/>
  <c r="BN15" i="90"/>
  <c r="BN14" i="90"/>
  <c r="BN13" i="90"/>
  <c r="BN11" i="90"/>
  <c r="BN10" i="90"/>
  <c r="BN9" i="90"/>
  <c r="BN8" i="90"/>
  <c r="BN7" i="90"/>
  <c r="BN5" i="90"/>
  <c r="BN3" i="90"/>
  <c r="BK38" i="90"/>
  <c r="BK37" i="90"/>
  <c r="BK36" i="90"/>
  <c r="BK35" i="90"/>
  <c r="BK33" i="90"/>
  <c r="BK32" i="90"/>
  <c r="BK31" i="90"/>
  <c r="BK30" i="90"/>
  <c r="BK29" i="90"/>
  <c r="BK28" i="90"/>
  <c r="BK27" i="90"/>
  <c r="BK26" i="90"/>
  <c r="BK25" i="90"/>
  <c r="BK24" i="90"/>
  <c r="BK23" i="90"/>
  <c r="BK19" i="90"/>
  <c r="BK18" i="90"/>
  <c r="BK17" i="90"/>
  <c r="BK16" i="90"/>
  <c r="BK15" i="90"/>
  <c r="BK14" i="90"/>
  <c r="BK13" i="90"/>
  <c r="BK11" i="90"/>
  <c r="BK10" i="90"/>
  <c r="BK9" i="90"/>
  <c r="BK8" i="90"/>
  <c r="BK7" i="90"/>
  <c r="BK5" i="90"/>
  <c r="BK3" i="90"/>
  <c r="BH39" i="90"/>
  <c r="BH38" i="90"/>
  <c r="BH37" i="90"/>
  <c r="BH36" i="90"/>
  <c r="BH35" i="90"/>
  <c r="BH33" i="90"/>
  <c r="BH32" i="90"/>
  <c r="BH31" i="90"/>
  <c r="BH30" i="90"/>
  <c r="BH29" i="90"/>
  <c r="BH28" i="90"/>
  <c r="BH27" i="90"/>
  <c r="BH26" i="90"/>
  <c r="BH25" i="90"/>
  <c r="BH24" i="90"/>
  <c r="BH23" i="90"/>
  <c r="BH19" i="90"/>
  <c r="BH18" i="90"/>
  <c r="BH17" i="90"/>
  <c r="BH16" i="90"/>
  <c r="BH15" i="90"/>
  <c r="BH14" i="90"/>
  <c r="BH13" i="90"/>
  <c r="BH11" i="90"/>
  <c r="BH10" i="90"/>
  <c r="BH9" i="90"/>
  <c r="BH8" i="90"/>
  <c r="BH7" i="90"/>
  <c r="BH5" i="90"/>
  <c r="BH3" i="90"/>
  <c r="BE39" i="90"/>
  <c r="BE38" i="90"/>
  <c r="BE37" i="90"/>
  <c r="BE36" i="90"/>
  <c r="BE35" i="90"/>
  <c r="BE33" i="90"/>
  <c r="BE32" i="90"/>
  <c r="BE31" i="90"/>
  <c r="BE30" i="90"/>
  <c r="BE29" i="90"/>
  <c r="BE28" i="90"/>
  <c r="BE27" i="90"/>
  <c r="BE26" i="90"/>
  <c r="BE25" i="90"/>
  <c r="BE24" i="90"/>
  <c r="BE23" i="90"/>
  <c r="BE19" i="90"/>
  <c r="BE18" i="90"/>
  <c r="BE17" i="90"/>
  <c r="BE16" i="90"/>
  <c r="BE15" i="90"/>
  <c r="BE14" i="90"/>
  <c r="BE13" i="90"/>
  <c r="BE11" i="90"/>
  <c r="BE10" i="90"/>
  <c r="BE9" i="90"/>
  <c r="BE8" i="90"/>
  <c r="BE7" i="90"/>
  <c r="BE5" i="90"/>
  <c r="BE3" i="90"/>
  <c r="BB39" i="90"/>
  <c r="BB38" i="90"/>
  <c r="BB37" i="90"/>
  <c r="BB36" i="90"/>
  <c r="BB35" i="90"/>
  <c r="BB33" i="90"/>
  <c r="BB32" i="90"/>
  <c r="BB31" i="90"/>
  <c r="BB30" i="90"/>
  <c r="BB29" i="90"/>
  <c r="BB28" i="90"/>
  <c r="BB27" i="90"/>
  <c r="BB26" i="90"/>
  <c r="BB25" i="90"/>
  <c r="BB24" i="90"/>
  <c r="BB23" i="90"/>
  <c r="BB19" i="90"/>
  <c r="BB18" i="90"/>
  <c r="BB17" i="90"/>
  <c r="BB16" i="90"/>
  <c r="BB15" i="90"/>
  <c r="BB14" i="90"/>
  <c r="BB13" i="90"/>
  <c r="BB11" i="90"/>
  <c r="BB10" i="90"/>
  <c r="BB9" i="90"/>
  <c r="BB8" i="90"/>
  <c r="BB7" i="90"/>
  <c r="BB5" i="90"/>
  <c r="BB3" i="90"/>
  <c r="AY39" i="90"/>
  <c r="AY38" i="90"/>
  <c r="AY37" i="90"/>
  <c r="AY36" i="90"/>
  <c r="AY35" i="90"/>
  <c r="AY33" i="90"/>
  <c r="AY32" i="90"/>
  <c r="AY31" i="90"/>
  <c r="AY30" i="90"/>
  <c r="AY29" i="90"/>
  <c r="AY28" i="90"/>
  <c r="AY27" i="90"/>
  <c r="AY26" i="90"/>
  <c r="AY25" i="90"/>
  <c r="AY24" i="90"/>
  <c r="AY23" i="90"/>
  <c r="AY19" i="90"/>
  <c r="AY18" i="90"/>
  <c r="AY17" i="90"/>
  <c r="AY16" i="90"/>
  <c r="AY15" i="90"/>
  <c r="AY14" i="90"/>
  <c r="AY13" i="90"/>
  <c r="AY11" i="90"/>
  <c r="AY10" i="90"/>
  <c r="AY9" i="90"/>
  <c r="AY8" i="90"/>
  <c r="AY7" i="90"/>
  <c r="AY5" i="90"/>
  <c r="AY3" i="90"/>
  <c r="AV39" i="90"/>
  <c r="AV38" i="90"/>
  <c r="AV37" i="90"/>
  <c r="AV36" i="90"/>
  <c r="AV35" i="90"/>
  <c r="AV33" i="90"/>
  <c r="AV32" i="90"/>
  <c r="AV31" i="90"/>
  <c r="AV30" i="90"/>
  <c r="AV29" i="90"/>
  <c r="AV28" i="90"/>
  <c r="AV27" i="90"/>
  <c r="AV26" i="90"/>
  <c r="AV25" i="90"/>
  <c r="AV24" i="90"/>
  <c r="AV23" i="90"/>
  <c r="AV19" i="90"/>
  <c r="AV18" i="90"/>
  <c r="AV17" i="90"/>
  <c r="AV16" i="90"/>
  <c r="AV15" i="90"/>
  <c r="AV14" i="90"/>
  <c r="AV13" i="90"/>
  <c r="AV11" i="90"/>
  <c r="AV10" i="90"/>
  <c r="AV9" i="90"/>
  <c r="AV8" i="90"/>
  <c r="AV7" i="90"/>
  <c r="AV5" i="90"/>
  <c r="AV3" i="90"/>
  <c r="AS39" i="90"/>
  <c r="AS38" i="90"/>
  <c r="AS37" i="90"/>
  <c r="AS36" i="90"/>
  <c r="AS35" i="90"/>
  <c r="AS33" i="90"/>
  <c r="AS32" i="90"/>
  <c r="AS31" i="90"/>
  <c r="AS30" i="90"/>
  <c r="AS29" i="90"/>
  <c r="AS28" i="90"/>
  <c r="AS27" i="90"/>
  <c r="AS26" i="90"/>
  <c r="AS25" i="90"/>
  <c r="AS24" i="90"/>
  <c r="AS23" i="90"/>
  <c r="AS19" i="90"/>
  <c r="AS18" i="90"/>
  <c r="AS17" i="90"/>
  <c r="AS16" i="90"/>
  <c r="AS15" i="90"/>
  <c r="AS14" i="90"/>
  <c r="AS13" i="90"/>
  <c r="AS11" i="90"/>
  <c r="AS10" i="90"/>
  <c r="AS9" i="90"/>
  <c r="AS8" i="90"/>
  <c r="AS7" i="90"/>
  <c r="AS5" i="90"/>
  <c r="AS3" i="90"/>
  <c r="AP38" i="90"/>
  <c r="AP37" i="90"/>
  <c r="AP36" i="90"/>
  <c r="AP35" i="90"/>
  <c r="AP33" i="90"/>
  <c r="AP32" i="90"/>
  <c r="AP31" i="90"/>
  <c r="AP30" i="90"/>
  <c r="AP29" i="90"/>
  <c r="AP28" i="90"/>
  <c r="AP27" i="90"/>
  <c r="AP26" i="90"/>
  <c r="AP25" i="90"/>
  <c r="AP24" i="90"/>
  <c r="AP23" i="90"/>
  <c r="AP19" i="90"/>
  <c r="AP18" i="90"/>
  <c r="AP17" i="90"/>
  <c r="AP16" i="90"/>
  <c r="AP15" i="90"/>
  <c r="AP14" i="90"/>
  <c r="AP13" i="90"/>
  <c r="AP11" i="90"/>
  <c r="AP10" i="90"/>
  <c r="AP9" i="90"/>
  <c r="AP8" i="90"/>
  <c r="AP7" i="90"/>
  <c r="AP5" i="90"/>
  <c r="AP3" i="90"/>
  <c r="AM38" i="90"/>
  <c r="AM37" i="90"/>
  <c r="AM36" i="90"/>
  <c r="AM35" i="90"/>
  <c r="AM33" i="90"/>
  <c r="AM32" i="90"/>
  <c r="AM31" i="90"/>
  <c r="AM30" i="90"/>
  <c r="AM29" i="90"/>
  <c r="AM28" i="90"/>
  <c r="AM27" i="90"/>
  <c r="AM26" i="90"/>
  <c r="AM25" i="90"/>
  <c r="AM24" i="90"/>
  <c r="AM23" i="90"/>
  <c r="AM19" i="90"/>
  <c r="AM18" i="90"/>
  <c r="AM17" i="90"/>
  <c r="AM16" i="90"/>
  <c r="AM15" i="90"/>
  <c r="AM14" i="90"/>
  <c r="AM13" i="90"/>
  <c r="AM11" i="90"/>
  <c r="AM10" i="90"/>
  <c r="AM9" i="90"/>
  <c r="AM8" i="90"/>
  <c r="AM7" i="90"/>
  <c r="AM5" i="90"/>
  <c r="AM3" i="90"/>
  <c r="AJ38" i="90"/>
  <c r="AJ37" i="90"/>
  <c r="AJ36" i="90"/>
  <c r="AJ35" i="90"/>
  <c r="AJ33" i="90"/>
  <c r="AJ32" i="90"/>
  <c r="AJ31" i="90"/>
  <c r="AJ30" i="90"/>
  <c r="AJ29" i="90"/>
  <c r="AJ28" i="90"/>
  <c r="AJ27" i="90"/>
  <c r="AJ26" i="90"/>
  <c r="AJ25" i="90"/>
  <c r="AJ24" i="90"/>
  <c r="AJ23" i="90"/>
  <c r="AJ19" i="90"/>
  <c r="AJ18" i="90"/>
  <c r="AJ17" i="90"/>
  <c r="AJ16" i="90"/>
  <c r="AJ15" i="90"/>
  <c r="AJ14" i="90"/>
  <c r="AJ13" i="90"/>
  <c r="AJ11" i="90"/>
  <c r="AJ10" i="90"/>
  <c r="AJ9" i="90"/>
  <c r="AJ8" i="90"/>
  <c r="AJ7" i="90"/>
  <c r="AJ5" i="90"/>
  <c r="AJ3" i="90"/>
  <c r="AG38" i="90"/>
  <c r="AG37" i="90"/>
  <c r="AG36" i="90"/>
  <c r="AG35" i="90"/>
  <c r="AG33" i="90"/>
  <c r="AG32" i="90"/>
  <c r="AG31" i="90"/>
  <c r="AG30" i="90"/>
  <c r="AG29" i="90"/>
  <c r="AG28" i="90"/>
  <c r="AG27" i="90"/>
  <c r="AG26" i="90"/>
  <c r="AG25" i="90"/>
  <c r="AG24" i="90"/>
  <c r="AG23" i="90"/>
  <c r="AG19" i="90"/>
  <c r="AG18" i="90"/>
  <c r="AG17" i="90"/>
  <c r="AG16" i="90"/>
  <c r="AG15" i="90"/>
  <c r="AG14" i="90"/>
  <c r="AG13" i="90"/>
  <c r="AG11" i="90"/>
  <c r="AG10" i="90"/>
  <c r="AG9" i="90"/>
  <c r="AG8" i="90"/>
  <c r="AG7" i="90"/>
  <c r="AG5" i="90"/>
  <c r="AG3" i="90"/>
  <c r="AD38" i="90"/>
  <c r="AD37" i="90"/>
  <c r="AD36" i="90"/>
  <c r="AD35" i="90"/>
  <c r="AD33" i="90"/>
  <c r="AD32" i="90"/>
  <c r="AD31" i="90"/>
  <c r="AD30" i="90"/>
  <c r="AD29" i="90"/>
  <c r="AD28" i="90"/>
  <c r="AD27" i="90"/>
  <c r="AD26" i="90"/>
  <c r="AD25" i="90"/>
  <c r="AD24" i="90"/>
  <c r="AD23" i="90"/>
  <c r="AD19" i="90"/>
  <c r="AD18" i="90"/>
  <c r="AD17" i="90"/>
  <c r="AD16" i="90"/>
  <c r="AD15" i="90"/>
  <c r="AD14" i="90"/>
  <c r="AD13" i="90"/>
  <c r="AD11" i="90"/>
  <c r="AD10" i="90"/>
  <c r="AD9" i="90"/>
  <c r="AD8" i="90"/>
  <c r="AD7" i="90"/>
  <c r="AD5" i="90"/>
  <c r="AD3" i="90"/>
  <c r="AA38" i="90"/>
  <c r="AA37" i="90"/>
  <c r="AA36" i="90"/>
  <c r="AA35" i="90"/>
  <c r="AA33" i="90"/>
  <c r="AA32" i="90"/>
  <c r="AA31" i="90"/>
  <c r="AA30" i="90"/>
  <c r="AA29" i="90"/>
  <c r="AA28" i="90"/>
  <c r="AA27" i="90"/>
  <c r="AA26" i="90"/>
  <c r="AA25" i="90"/>
  <c r="AA24" i="90"/>
  <c r="AA23" i="90"/>
  <c r="AA19" i="90"/>
  <c r="AA18" i="90"/>
  <c r="AA17" i="90"/>
  <c r="AA16" i="90"/>
  <c r="AA15" i="90"/>
  <c r="AA14" i="90"/>
  <c r="AA13" i="90"/>
  <c r="AA11" i="90"/>
  <c r="AA10" i="90"/>
  <c r="AA9" i="90"/>
  <c r="AA8" i="90"/>
  <c r="AA7" i="90"/>
  <c r="AA5" i="90"/>
  <c r="AA3" i="90"/>
  <c r="X37" i="90"/>
  <c r="X36" i="90"/>
  <c r="X35" i="90"/>
  <c r="X33" i="90"/>
  <c r="X32" i="90"/>
  <c r="X31" i="90"/>
  <c r="X30" i="90"/>
  <c r="X29" i="90"/>
  <c r="X28" i="90"/>
  <c r="X27" i="90"/>
  <c r="X26" i="90"/>
  <c r="X25" i="90"/>
  <c r="X24" i="90"/>
  <c r="X23" i="90"/>
  <c r="X19" i="90"/>
  <c r="X18" i="90"/>
  <c r="X17" i="90"/>
  <c r="X16" i="90"/>
  <c r="X15" i="90"/>
  <c r="X14" i="90"/>
  <c r="X13" i="90"/>
  <c r="X11" i="90"/>
  <c r="X10" i="90"/>
  <c r="X9" i="90"/>
  <c r="X8" i="90"/>
  <c r="X7" i="90"/>
  <c r="X5" i="90"/>
  <c r="X3" i="90"/>
  <c r="U38" i="90"/>
  <c r="U37" i="90"/>
  <c r="U36" i="90"/>
  <c r="U35" i="90"/>
  <c r="U33" i="90"/>
  <c r="U32" i="90"/>
  <c r="U31" i="90"/>
  <c r="U30" i="90"/>
  <c r="U29" i="90"/>
  <c r="U28" i="90"/>
  <c r="U27" i="90"/>
  <c r="U26" i="90"/>
  <c r="U25" i="90"/>
  <c r="U24" i="90"/>
  <c r="U23" i="90"/>
  <c r="U19" i="90"/>
  <c r="U18" i="90"/>
  <c r="U17" i="90"/>
  <c r="U16" i="90"/>
  <c r="U15" i="90"/>
  <c r="U14" i="90"/>
  <c r="U13" i="90"/>
  <c r="U11" i="90"/>
  <c r="U10" i="90"/>
  <c r="U9" i="90"/>
  <c r="U8" i="90"/>
  <c r="U7" i="90"/>
  <c r="U5" i="90"/>
  <c r="U3" i="90"/>
  <c r="R37" i="90"/>
  <c r="R36" i="90"/>
  <c r="R35" i="90"/>
  <c r="R33" i="90"/>
  <c r="R32" i="90"/>
  <c r="R31" i="90"/>
  <c r="R30" i="90"/>
  <c r="R29" i="90"/>
  <c r="R28" i="90"/>
  <c r="R27" i="90"/>
  <c r="R26" i="90"/>
  <c r="R25" i="90"/>
  <c r="R24" i="90"/>
  <c r="R23" i="90"/>
  <c r="R19" i="90"/>
  <c r="R18" i="90"/>
  <c r="R17" i="90"/>
  <c r="R16" i="90"/>
  <c r="R15" i="90"/>
  <c r="R14" i="90"/>
  <c r="R13" i="90"/>
  <c r="R11" i="90"/>
  <c r="R10" i="90"/>
  <c r="R9" i="90"/>
  <c r="R8" i="90"/>
  <c r="R7" i="90"/>
  <c r="R5" i="90"/>
  <c r="O37" i="90"/>
  <c r="O36" i="90"/>
  <c r="O35" i="90"/>
  <c r="O33" i="90"/>
  <c r="O32" i="90"/>
  <c r="O31" i="90"/>
  <c r="O30" i="90"/>
  <c r="O29" i="90"/>
  <c r="O28" i="90"/>
  <c r="O27" i="90"/>
  <c r="O26" i="90"/>
  <c r="O25" i="90"/>
  <c r="O24" i="90"/>
  <c r="O23" i="90"/>
  <c r="O19" i="90"/>
  <c r="O18" i="90"/>
  <c r="O17" i="90"/>
  <c r="O16" i="90"/>
  <c r="O15" i="90"/>
  <c r="O14" i="90"/>
  <c r="O13" i="90"/>
  <c r="O11" i="90"/>
  <c r="O10" i="90"/>
  <c r="O9" i="90"/>
  <c r="O8" i="90"/>
  <c r="O7" i="90"/>
  <c r="O5" i="90"/>
  <c r="O3" i="90"/>
  <c r="R3" i="90"/>
  <c r="KF2" i="90" l="1"/>
  <c r="KG2" i="90" s="1"/>
  <c r="KH2" i="90" s="1"/>
  <c r="KI2" i="90" s="1"/>
  <c r="KJ2" i="90" s="1"/>
  <c r="KK2" i="90" s="1"/>
  <c r="KL2" i="90" s="1"/>
  <c r="KM2" i="90" s="1"/>
  <c r="KN2" i="90" s="1"/>
  <c r="KO2" i="90" s="1"/>
  <c r="KP2" i="90" s="1"/>
  <c r="KQ2" i="90" s="1"/>
  <c r="KR2" i="90" s="1"/>
  <c r="KS2" i="90" s="1"/>
  <c r="KT2" i="90" s="1"/>
  <c r="KU2" i="90" s="1"/>
  <c r="KV2" i="90" s="1"/>
  <c r="KW2" i="90" s="1"/>
  <c r="KX2" i="90" s="1"/>
  <c r="KY2" i="90" s="1"/>
  <c r="KZ2" i="90" s="1"/>
  <c r="LA2" i="90" s="1"/>
  <c r="I3" i="90"/>
  <c r="L3" i="90"/>
  <c r="MR3" i="90"/>
  <c r="I5" i="90"/>
  <c r="L5" i="90"/>
  <c r="MR5" i="90"/>
  <c r="I7" i="90"/>
  <c r="H7" i="4" s="1"/>
  <c r="L7" i="90"/>
  <c r="MR7" i="90"/>
  <c r="I8" i="90"/>
  <c r="L8" i="90"/>
  <c r="H8" i="5" s="1"/>
  <c r="MR8" i="90"/>
  <c r="I9" i="90"/>
  <c r="L9" i="90"/>
  <c r="MR9" i="90"/>
  <c r="I10" i="90"/>
  <c r="L10" i="90"/>
  <c r="MR10" i="90"/>
  <c r="I11" i="90"/>
  <c r="H11" i="4" s="1"/>
  <c r="L11" i="90"/>
  <c r="MR11" i="90"/>
  <c r="I13" i="90"/>
  <c r="L13" i="90"/>
  <c r="H12" i="5" s="1"/>
  <c r="MR13" i="90"/>
  <c r="I14" i="90"/>
  <c r="L14" i="90"/>
  <c r="MR14" i="90"/>
  <c r="I15" i="90"/>
  <c r="L15" i="90"/>
  <c r="MR15" i="90"/>
  <c r="L16" i="90"/>
  <c r="H15" i="5" s="1"/>
  <c r="MR16" i="90"/>
  <c r="MS16" i="90"/>
  <c r="I17" i="90"/>
  <c r="L17" i="90"/>
  <c r="I18" i="90"/>
  <c r="H17" i="4" s="1"/>
  <c r="L18" i="90"/>
  <c r="MR18" i="90"/>
  <c r="MS18" i="90"/>
  <c r="I19" i="90"/>
  <c r="L19" i="90"/>
  <c r="MR19" i="90"/>
  <c r="I23" i="90"/>
  <c r="H19" i="4" s="1"/>
  <c r="L23" i="90"/>
  <c r="H19" i="5" s="1"/>
  <c r="MR23" i="90"/>
  <c r="I24" i="90"/>
  <c r="L24" i="90"/>
  <c r="H20" i="5" s="1"/>
  <c r="MR24" i="90"/>
  <c r="MS24" i="90"/>
  <c r="I25" i="90"/>
  <c r="L25" i="90"/>
  <c r="H21" i="5" s="1"/>
  <c r="MR25" i="90"/>
  <c r="MS25" i="90"/>
  <c r="I26" i="90"/>
  <c r="L26" i="90"/>
  <c r="H22" i="5" s="1"/>
  <c r="H22" i="87"/>
  <c r="MR26" i="90"/>
  <c r="I27" i="90"/>
  <c r="L27" i="90"/>
  <c r="H23" i="5" s="1"/>
  <c r="MR27" i="90"/>
  <c r="I28" i="90"/>
  <c r="L28" i="90"/>
  <c r="H24" i="89"/>
  <c r="MR28" i="90"/>
  <c r="I29" i="90"/>
  <c r="L29" i="90"/>
  <c r="H25" i="88"/>
  <c r="MR29" i="90"/>
  <c r="I30" i="90"/>
  <c r="L30" i="90"/>
  <c r="H26" i="87"/>
  <c r="MR30" i="90"/>
  <c r="I31" i="90"/>
  <c r="L31" i="90"/>
  <c r="MR31" i="90"/>
  <c r="I32" i="90"/>
  <c r="L32" i="90"/>
  <c r="H28" i="89"/>
  <c r="MR32" i="90"/>
  <c r="I33" i="90"/>
  <c r="H29" i="4" s="1"/>
  <c r="L33" i="90"/>
  <c r="AG41" i="90"/>
  <c r="H29" i="88"/>
  <c r="MR33" i="90"/>
  <c r="I35" i="90"/>
  <c r="L35" i="90"/>
  <c r="H30" i="87"/>
  <c r="MR35" i="90"/>
  <c r="I36" i="90"/>
  <c r="L36" i="90"/>
  <c r="MR36" i="90"/>
  <c r="I37" i="90"/>
  <c r="H32" i="4" s="1"/>
  <c r="L37" i="90"/>
  <c r="H32" i="89"/>
  <c r="MR37" i="90"/>
  <c r="I38" i="90"/>
  <c r="H33" i="4" s="1"/>
  <c r="L38" i="90"/>
  <c r="H33" i="88"/>
  <c r="MR38" i="90"/>
  <c r="I39" i="90"/>
  <c r="L39" i="90"/>
  <c r="H34" i="87"/>
  <c r="MR39" i="90"/>
  <c r="I40" i="90"/>
  <c r="L40" i="90"/>
  <c r="MR40" i="90"/>
  <c r="G41" i="90"/>
  <c r="H41" i="90"/>
  <c r="J41" i="90"/>
  <c r="K41" i="90"/>
  <c r="M41" i="90"/>
  <c r="N41" i="90"/>
  <c r="P41" i="90"/>
  <c r="Q41" i="90"/>
  <c r="S41" i="90"/>
  <c r="T41" i="90"/>
  <c r="U41" i="90"/>
  <c r="V41" i="90"/>
  <c r="W41" i="90"/>
  <c r="Y41" i="90"/>
  <c r="Z41" i="90"/>
  <c r="AB41" i="90"/>
  <c r="AC41" i="90"/>
  <c r="AE41" i="90"/>
  <c r="AF41" i="90"/>
  <c r="AH41" i="90"/>
  <c r="AI41" i="90"/>
  <c r="AK41" i="90"/>
  <c r="AL41" i="90"/>
  <c r="AN41" i="90"/>
  <c r="AO41" i="90"/>
  <c r="AQ41" i="90"/>
  <c r="AR41" i="90"/>
  <c r="AS41" i="90"/>
  <c r="AT41" i="90"/>
  <c r="AU41" i="90"/>
  <c r="AW41" i="90"/>
  <c r="AX41" i="90"/>
  <c r="AZ41" i="90"/>
  <c r="BA41" i="90"/>
  <c r="BC41" i="90"/>
  <c r="BD41" i="90"/>
  <c r="BE41" i="90"/>
  <c r="BF41" i="90"/>
  <c r="BG41" i="90"/>
  <c r="BI41" i="90"/>
  <c r="BJ41" i="90"/>
  <c r="BL41" i="90"/>
  <c r="BM41" i="90"/>
  <c r="BO41" i="90"/>
  <c r="BP41" i="90"/>
  <c r="BQ41" i="90"/>
  <c r="BR41" i="90"/>
  <c r="BS41" i="90"/>
  <c r="BU41" i="90"/>
  <c r="BV41" i="90"/>
  <c r="BX41" i="90"/>
  <c r="BY41" i="90"/>
  <c r="CA41" i="90"/>
  <c r="CB41" i="90"/>
  <c r="CC41" i="90"/>
  <c r="CD41" i="90"/>
  <c r="CE41" i="90"/>
  <c r="CG41" i="90"/>
  <c r="CH41" i="90"/>
  <c r="CJ41" i="90"/>
  <c r="CK41" i="90"/>
  <c r="CM41" i="90"/>
  <c r="CN41" i="90"/>
  <c r="CO41" i="90"/>
  <c r="CP41" i="90"/>
  <c r="CQ41" i="90"/>
  <c r="CS41" i="90"/>
  <c r="CT41" i="90"/>
  <c r="CV41" i="90"/>
  <c r="CW41" i="90"/>
  <c r="CY41" i="90"/>
  <c r="CZ41" i="90"/>
  <c r="DA41" i="90"/>
  <c r="DB41" i="90"/>
  <c r="DC41" i="90"/>
  <c r="DE41" i="90"/>
  <c r="DF41" i="90"/>
  <c r="DH41" i="90"/>
  <c r="DI41" i="90"/>
  <c r="DK41" i="90"/>
  <c r="DL41" i="90"/>
  <c r="DM41" i="90"/>
  <c r="DN41" i="90"/>
  <c r="DO41" i="90"/>
  <c r="DQ41" i="90"/>
  <c r="DR41" i="90"/>
  <c r="DT41" i="90"/>
  <c r="DU41" i="90"/>
  <c r="DW41" i="90"/>
  <c r="DX41" i="90"/>
  <c r="DY41" i="90"/>
  <c r="DZ41" i="90"/>
  <c r="EA41" i="90"/>
  <c r="EC41" i="90"/>
  <c r="ED41" i="90"/>
  <c r="EF41" i="90"/>
  <c r="EG41" i="90"/>
  <c r="EI41" i="90"/>
  <c r="EJ41" i="90"/>
  <c r="EK41" i="90"/>
  <c r="EL41" i="90"/>
  <c r="EM41" i="90"/>
  <c r="EO41" i="90"/>
  <c r="EP41" i="90"/>
  <c r="ER41" i="90"/>
  <c r="ES41" i="90"/>
  <c r="EU41" i="90"/>
  <c r="EV41" i="90"/>
  <c r="EW41" i="90"/>
  <c r="EX41" i="90"/>
  <c r="EY41" i="90"/>
  <c r="FA41" i="90"/>
  <c r="FB41" i="90"/>
  <c r="FD41" i="90"/>
  <c r="FE41" i="90"/>
  <c r="FG41" i="90"/>
  <c r="FH41" i="90"/>
  <c r="FI41" i="90"/>
  <c r="FJ41" i="90"/>
  <c r="FK41" i="90"/>
  <c r="FM41" i="90"/>
  <c r="FN41" i="90"/>
  <c r="FP41" i="90"/>
  <c r="FQ41" i="90"/>
  <c r="FS41" i="90"/>
  <c r="FT41" i="90"/>
  <c r="FU41" i="90"/>
  <c r="FV41" i="90"/>
  <c r="FW41" i="90"/>
  <c r="FY41" i="90"/>
  <c r="FZ41" i="90"/>
  <c r="GB41" i="90"/>
  <c r="GC41" i="90"/>
  <c r="GE41" i="90"/>
  <c r="GF41" i="90"/>
  <c r="GG41" i="90"/>
  <c r="GH41" i="90"/>
  <c r="GI41" i="90"/>
  <c r="GK41" i="90"/>
  <c r="GL41" i="90"/>
  <c r="GN41" i="90"/>
  <c r="GO41" i="90"/>
  <c r="GQ41" i="90"/>
  <c r="GR41" i="90"/>
  <c r="GS41" i="90"/>
  <c r="GT41" i="90"/>
  <c r="GU41" i="90"/>
  <c r="GW41" i="90"/>
  <c r="GX41" i="90"/>
  <c r="GZ41" i="90"/>
  <c r="HA41" i="90"/>
  <c r="HC41" i="90"/>
  <c r="HD41" i="90"/>
  <c r="HE41" i="90"/>
  <c r="HF41" i="90"/>
  <c r="HG41" i="90"/>
  <c r="HI41" i="90"/>
  <c r="HJ41" i="90"/>
  <c r="HL41" i="90"/>
  <c r="HM41" i="90"/>
  <c r="HO41" i="90"/>
  <c r="HP41" i="90"/>
  <c r="HQ41" i="90"/>
  <c r="HR41" i="90"/>
  <c r="HS41" i="90"/>
  <c r="HU41" i="90"/>
  <c r="HV41" i="90"/>
  <c r="HX41" i="90"/>
  <c r="HY41" i="90"/>
  <c r="IA41" i="90"/>
  <c r="IB41" i="90"/>
  <c r="IC41" i="90"/>
  <c r="ID41" i="90"/>
  <c r="IE41" i="90"/>
  <c r="IG41" i="90"/>
  <c r="IH41" i="90"/>
  <c r="IJ41" i="90"/>
  <c r="IK41" i="90"/>
  <c r="IM41" i="90"/>
  <c r="IN41" i="90"/>
  <c r="IO41" i="90"/>
  <c r="IP41" i="90"/>
  <c r="IQ41" i="90"/>
  <c r="IS41" i="90"/>
  <c r="IT41" i="90"/>
  <c r="IV41" i="90"/>
  <c r="IW41" i="90"/>
  <c r="IY41" i="90"/>
  <c r="IZ41" i="90"/>
  <c r="JA41" i="90"/>
  <c r="JB41" i="90"/>
  <c r="JC41" i="90"/>
  <c r="JE41" i="90"/>
  <c r="JF41" i="90"/>
  <c r="MR41" i="90"/>
  <c r="JJ42" i="90"/>
  <c r="JK42" i="90"/>
  <c r="JL42" i="90"/>
  <c r="JM42" i="90"/>
  <c r="JN42" i="90"/>
  <c r="JO42" i="90"/>
  <c r="JP42" i="90"/>
  <c r="JQ42" i="90"/>
  <c r="JR42" i="90"/>
  <c r="JS42" i="90"/>
  <c r="JT42" i="90"/>
  <c r="JU42" i="90"/>
  <c r="JV42" i="90"/>
  <c r="JW42" i="90"/>
  <c r="JX42" i="90"/>
  <c r="JY42" i="90"/>
  <c r="JZ42" i="90"/>
  <c r="KA42" i="90"/>
  <c r="KB42" i="90"/>
  <c r="KC42" i="90"/>
  <c r="KD42" i="90"/>
  <c r="KE42" i="90"/>
  <c r="KG42" i="90"/>
  <c r="KH42" i="90"/>
  <c r="KI42" i="90"/>
  <c r="KJ42" i="90"/>
  <c r="KK42" i="90"/>
  <c r="KL42" i="90"/>
  <c r="KM42" i="90"/>
  <c r="KN42" i="90"/>
  <c r="KO42" i="90"/>
  <c r="KP42" i="90"/>
  <c r="KQ42" i="90"/>
  <c r="KR42" i="90"/>
  <c r="KS42" i="90"/>
  <c r="KT42" i="90"/>
  <c r="KU42" i="90"/>
  <c r="KV42" i="90"/>
  <c r="KW42" i="90"/>
  <c r="KX42" i="90"/>
  <c r="KY42" i="90"/>
  <c r="KZ42" i="90"/>
  <c r="LA42" i="90"/>
  <c r="LC42" i="90"/>
  <c r="LD42" i="90"/>
  <c r="LE42" i="90"/>
  <c r="LF42" i="90"/>
  <c r="LG42" i="90"/>
  <c r="LH42" i="90"/>
  <c r="LI42" i="90"/>
  <c r="LJ42" i="90"/>
  <c r="LK42" i="90"/>
  <c r="LL42" i="90"/>
  <c r="LM42" i="90"/>
  <c r="LN42" i="90"/>
  <c r="LO42" i="90"/>
  <c r="LP42" i="90"/>
  <c r="LQ42" i="90"/>
  <c r="LR42" i="90"/>
  <c r="LS42" i="90"/>
  <c r="LU42" i="90"/>
  <c r="LV42" i="90"/>
  <c r="LW42" i="90"/>
  <c r="LX42" i="90"/>
  <c r="LY42" i="90"/>
  <c r="LZ42" i="90"/>
  <c r="MA42" i="90"/>
  <c r="MB42" i="90"/>
  <c r="MC42" i="90"/>
  <c r="MD42" i="90"/>
  <c r="ME42" i="90"/>
  <c r="MF42" i="90"/>
  <c r="MG42" i="90"/>
  <c r="MH42" i="90"/>
  <c r="MI42" i="90"/>
  <c r="MJ42" i="90"/>
  <c r="MK42" i="90"/>
  <c r="ML42" i="90"/>
  <c r="MM42" i="90"/>
  <c r="MN42" i="90"/>
  <c r="MO42" i="90"/>
  <c r="MP42" i="90"/>
  <c r="MQ42" i="90"/>
  <c r="MR17" i="90" s="1"/>
  <c r="MR44" i="90"/>
  <c r="MS44" i="90"/>
  <c r="MR45" i="90"/>
  <c r="MS45" i="90"/>
  <c r="MR46" i="90"/>
  <c r="MS46" i="90"/>
  <c r="MR48" i="90"/>
  <c r="MS48" i="90"/>
  <c r="A3" i="89"/>
  <c r="J3" i="89"/>
  <c r="A5" i="89"/>
  <c r="B5" i="89"/>
  <c r="C5" i="89"/>
  <c r="D5" i="89"/>
  <c r="E5" i="89"/>
  <c r="F5" i="89"/>
  <c r="G5" i="89"/>
  <c r="H5" i="89"/>
  <c r="I5" i="89"/>
  <c r="J5" i="89"/>
  <c r="A6" i="89"/>
  <c r="B6" i="89"/>
  <c r="C6" i="89"/>
  <c r="D6" i="89"/>
  <c r="E6" i="89"/>
  <c r="F6" i="89"/>
  <c r="G6" i="89"/>
  <c r="H6" i="89"/>
  <c r="I6" i="89"/>
  <c r="J6" i="89"/>
  <c r="A7" i="89"/>
  <c r="B7" i="89"/>
  <c r="C7" i="89"/>
  <c r="D7" i="89"/>
  <c r="E7" i="89"/>
  <c r="F7" i="89"/>
  <c r="G7" i="89"/>
  <c r="H7" i="89"/>
  <c r="I7" i="89"/>
  <c r="J7" i="89"/>
  <c r="A8" i="89"/>
  <c r="B8" i="89"/>
  <c r="C8" i="89"/>
  <c r="D8" i="89"/>
  <c r="E8" i="89"/>
  <c r="F8" i="89"/>
  <c r="G8" i="89"/>
  <c r="H8" i="89"/>
  <c r="I8" i="89"/>
  <c r="J8" i="89"/>
  <c r="A9" i="89"/>
  <c r="B9" i="89"/>
  <c r="C9" i="89"/>
  <c r="D9" i="89"/>
  <c r="E9" i="89"/>
  <c r="F9" i="89"/>
  <c r="G9" i="89"/>
  <c r="H9" i="89"/>
  <c r="I9" i="89"/>
  <c r="J9" i="89"/>
  <c r="A10" i="89"/>
  <c r="B10" i="89"/>
  <c r="C10" i="89"/>
  <c r="D10" i="89"/>
  <c r="E10" i="89"/>
  <c r="F10" i="89"/>
  <c r="G10" i="89"/>
  <c r="H10" i="89"/>
  <c r="I10" i="89"/>
  <c r="J10" i="89"/>
  <c r="A11" i="89"/>
  <c r="B11" i="89"/>
  <c r="C11" i="89"/>
  <c r="D11" i="89"/>
  <c r="E11" i="89"/>
  <c r="F11" i="89"/>
  <c r="G11" i="89"/>
  <c r="H11" i="89"/>
  <c r="I11" i="89"/>
  <c r="J11" i="89"/>
  <c r="A12" i="89"/>
  <c r="B12" i="89"/>
  <c r="C12" i="89"/>
  <c r="D12" i="89"/>
  <c r="E12" i="89"/>
  <c r="F12" i="89"/>
  <c r="G12" i="89"/>
  <c r="H12" i="89"/>
  <c r="I12" i="89"/>
  <c r="J12" i="89"/>
  <c r="A13" i="89"/>
  <c r="B13" i="89"/>
  <c r="C13" i="89"/>
  <c r="D13" i="89"/>
  <c r="E13" i="89"/>
  <c r="F13" i="89"/>
  <c r="G13" i="89"/>
  <c r="H13" i="89"/>
  <c r="I13" i="89"/>
  <c r="J13" i="89"/>
  <c r="A14" i="89"/>
  <c r="B14" i="89"/>
  <c r="C14" i="89"/>
  <c r="D14" i="89"/>
  <c r="E14" i="89"/>
  <c r="F14" i="89"/>
  <c r="G14" i="89"/>
  <c r="H14" i="89"/>
  <c r="I14" i="89"/>
  <c r="J14" i="89"/>
  <c r="A15" i="89"/>
  <c r="B15" i="89"/>
  <c r="C15" i="89"/>
  <c r="D15" i="89"/>
  <c r="E15" i="89"/>
  <c r="F15" i="89"/>
  <c r="G15" i="89"/>
  <c r="H15" i="89"/>
  <c r="I15" i="89"/>
  <c r="J15" i="89"/>
  <c r="A16" i="89"/>
  <c r="B16" i="89"/>
  <c r="C16" i="89"/>
  <c r="D16" i="89"/>
  <c r="E16" i="89"/>
  <c r="F16" i="89"/>
  <c r="G16" i="89"/>
  <c r="H16" i="89"/>
  <c r="I16" i="89"/>
  <c r="J16" i="89"/>
  <c r="A17" i="89"/>
  <c r="B17" i="89"/>
  <c r="C17" i="89"/>
  <c r="D17" i="89"/>
  <c r="E17" i="89"/>
  <c r="F17" i="89"/>
  <c r="G17" i="89"/>
  <c r="H17" i="89"/>
  <c r="I17" i="89"/>
  <c r="J17" i="89"/>
  <c r="A18" i="89"/>
  <c r="B18" i="89"/>
  <c r="C18" i="89"/>
  <c r="D18" i="89"/>
  <c r="E18" i="89"/>
  <c r="F18" i="89"/>
  <c r="G18" i="89"/>
  <c r="H18" i="89"/>
  <c r="I18" i="89"/>
  <c r="J18" i="89"/>
  <c r="A19" i="89"/>
  <c r="B19" i="89"/>
  <c r="C19" i="89"/>
  <c r="D19" i="89"/>
  <c r="E19" i="89"/>
  <c r="F19" i="89"/>
  <c r="G19" i="89"/>
  <c r="H19" i="89"/>
  <c r="I19" i="89"/>
  <c r="J19" i="89"/>
  <c r="A20" i="89"/>
  <c r="B20" i="89"/>
  <c r="C20" i="89"/>
  <c r="D20" i="89"/>
  <c r="E20" i="89"/>
  <c r="F20" i="89"/>
  <c r="G20" i="89"/>
  <c r="I20" i="89"/>
  <c r="J20" i="89"/>
  <c r="A21" i="89"/>
  <c r="B21" i="89"/>
  <c r="C21" i="89"/>
  <c r="D21" i="89"/>
  <c r="E21" i="89"/>
  <c r="F21" i="89"/>
  <c r="G21" i="89"/>
  <c r="H21" i="89"/>
  <c r="I21" i="89"/>
  <c r="J21" i="89"/>
  <c r="A22" i="89"/>
  <c r="B22" i="89"/>
  <c r="C22" i="89"/>
  <c r="D22" i="89"/>
  <c r="E22" i="89"/>
  <c r="F22" i="89"/>
  <c r="G22" i="89"/>
  <c r="H22" i="89"/>
  <c r="I22" i="89"/>
  <c r="J22" i="89"/>
  <c r="A23" i="89"/>
  <c r="B23" i="89"/>
  <c r="C23" i="89"/>
  <c r="D23" i="89"/>
  <c r="E23" i="89"/>
  <c r="F23" i="89"/>
  <c r="G23" i="89"/>
  <c r="H23" i="89"/>
  <c r="I23" i="89"/>
  <c r="J23" i="89"/>
  <c r="A24" i="89"/>
  <c r="B24" i="89"/>
  <c r="C24" i="89"/>
  <c r="D24" i="89"/>
  <c r="E24" i="89"/>
  <c r="F24" i="89"/>
  <c r="G24" i="89"/>
  <c r="I24" i="89"/>
  <c r="J24" i="89"/>
  <c r="A25" i="89"/>
  <c r="B25" i="89"/>
  <c r="C25" i="89"/>
  <c r="D25" i="89"/>
  <c r="E25" i="89"/>
  <c r="F25" i="89"/>
  <c r="G25" i="89"/>
  <c r="H25" i="89"/>
  <c r="I25" i="89"/>
  <c r="J25" i="89"/>
  <c r="A26" i="89"/>
  <c r="B26" i="89"/>
  <c r="C26" i="89"/>
  <c r="D26" i="89"/>
  <c r="E26" i="89"/>
  <c r="F26" i="89"/>
  <c r="G26" i="89"/>
  <c r="H26" i="89"/>
  <c r="I26" i="89"/>
  <c r="J26" i="89"/>
  <c r="A27" i="89"/>
  <c r="B27" i="89"/>
  <c r="C27" i="89"/>
  <c r="D27" i="89"/>
  <c r="E27" i="89"/>
  <c r="F27" i="89"/>
  <c r="G27" i="89"/>
  <c r="H27" i="89"/>
  <c r="I27" i="89"/>
  <c r="J27" i="89"/>
  <c r="A28" i="89"/>
  <c r="B28" i="89"/>
  <c r="C28" i="89"/>
  <c r="D28" i="89"/>
  <c r="E28" i="89"/>
  <c r="F28" i="89"/>
  <c r="G28" i="89"/>
  <c r="I28" i="89"/>
  <c r="J28" i="89"/>
  <c r="A29" i="89"/>
  <c r="B29" i="89"/>
  <c r="C29" i="89"/>
  <c r="D29" i="89"/>
  <c r="E29" i="89"/>
  <c r="F29" i="89"/>
  <c r="G29" i="89"/>
  <c r="H29" i="89"/>
  <c r="I29" i="89"/>
  <c r="J29" i="89"/>
  <c r="A30" i="89"/>
  <c r="B30" i="89"/>
  <c r="C30" i="89"/>
  <c r="D30" i="89"/>
  <c r="E30" i="89"/>
  <c r="F30" i="89"/>
  <c r="G30" i="89"/>
  <c r="H30" i="89"/>
  <c r="I30" i="89"/>
  <c r="J30" i="89"/>
  <c r="A31" i="89"/>
  <c r="B31" i="89"/>
  <c r="C31" i="89"/>
  <c r="D31" i="89"/>
  <c r="E31" i="89"/>
  <c r="F31" i="89"/>
  <c r="G31" i="89"/>
  <c r="H31" i="89"/>
  <c r="I31" i="89"/>
  <c r="J31" i="89"/>
  <c r="A32" i="89"/>
  <c r="B32" i="89"/>
  <c r="C32" i="89"/>
  <c r="D32" i="89"/>
  <c r="E32" i="89"/>
  <c r="F32" i="89"/>
  <c r="G32" i="89"/>
  <c r="I32" i="89"/>
  <c r="J32" i="89"/>
  <c r="A33" i="89"/>
  <c r="B33" i="89"/>
  <c r="C33" i="89"/>
  <c r="D33" i="89"/>
  <c r="E33" i="89"/>
  <c r="F33" i="89"/>
  <c r="G33" i="89"/>
  <c r="H33" i="89"/>
  <c r="I33" i="89"/>
  <c r="J33" i="89"/>
  <c r="A34" i="89"/>
  <c r="B34" i="89"/>
  <c r="C34" i="89"/>
  <c r="D34" i="89"/>
  <c r="E34" i="89"/>
  <c r="F34" i="89"/>
  <c r="G34" i="89"/>
  <c r="H34" i="89"/>
  <c r="I34" i="89"/>
  <c r="J34" i="89"/>
  <c r="A3" i="88"/>
  <c r="J3" i="88"/>
  <c r="A5" i="88"/>
  <c r="B5" i="88"/>
  <c r="C5" i="88"/>
  <c r="D5" i="88"/>
  <c r="E5" i="88"/>
  <c r="F5" i="88"/>
  <c r="G5" i="88"/>
  <c r="H5" i="88"/>
  <c r="I5" i="88"/>
  <c r="J5" i="88"/>
  <c r="A6" i="88"/>
  <c r="B6" i="88"/>
  <c r="C6" i="88"/>
  <c r="D6" i="88"/>
  <c r="E6" i="88"/>
  <c r="F6" i="88"/>
  <c r="G6" i="88"/>
  <c r="H6" i="88"/>
  <c r="I6" i="88"/>
  <c r="J6" i="88"/>
  <c r="A7" i="88"/>
  <c r="B7" i="88"/>
  <c r="C7" i="88"/>
  <c r="D7" i="88"/>
  <c r="E7" i="88"/>
  <c r="F7" i="88"/>
  <c r="G7" i="88"/>
  <c r="H7" i="88"/>
  <c r="I7" i="88"/>
  <c r="J7" i="88"/>
  <c r="A8" i="88"/>
  <c r="B8" i="88"/>
  <c r="C8" i="88"/>
  <c r="D8" i="88"/>
  <c r="E8" i="88"/>
  <c r="F8" i="88"/>
  <c r="G8" i="88"/>
  <c r="H8" i="88"/>
  <c r="I8" i="88"/>
  <c r="J8" i="88"/>
  <c r="A9" i="88"/>
  <c r="B9" i="88"/>
  <c r="C9" i="88"/>
  <c r="D9" i="88"/>
  <c r="E9" i="88"/>
  <c r="F9" i="88"/>
  <c r="G9" i="88"/>
  <c r="H9" i="88"/>
  <c r="I9" i="88"/>
  <c r="J9" i="88"/>
  <c r="A10" i="88"/>
  <c r="B10" i="88"/>
  <c r="C10" i="88"/>
  <c r="D10" i="88"/>
  <c r="E10" i="88"/>
  <c r="F10" i="88"/>
  <c r="G10" i="88"/>
  <c r="H10" i="88"/>
  <c r="I10" i="88"/>
  <c r="J10" i="88"/>
  <c r="A11" i="88"/>
  <c r="B11" i="88"/>
  <c r="C11" i="88"/>
  <c r="D11" i="88"/>
  <c r="E11" i="88"/>
  <c r="F11" i="88"/>
  <c r="G11" i="88"/>
  <c r="H11" i="88"/>
  <c r="I11" i="88"/>
  <c r="J11" i="88"/>
  <c r="A12" i="88"/>
  <c r="B12" i="88"/>
  <c r="C12" i="88"/>
  <c r="D12" i="88"/>
  <c r="E12" i="88"/>
  <c r="F12" i="88"/>
  <c r="G12" i="88"/>
  <c r="H12" i="88"/>
  <c r="I12" i="88"/>
  <c r="J12" i="88"/>
  <c r="A13" i="88"/>
  <c r="B13" i="88"/>
  <c r="C13" i="88"/>
  <c r="D13" i="88"/>
  <c r="E13" i="88"/>
  <c r="F13" i="88"/>
  <c r="G13" i="88"/>
  <c r="H13" i="88"/>
  <c r="I13" i="88"/>
  <c r="J13" i="88"/>
  <c r="A14" i="88"/>
  <c r="B14" i="88"/>
  <c r="C14" i="88"/>
  <c r="D14" i="88"/>
  <c r="E14" i="88"/>
  <c r="F14" i="88"/>
  <c r="G14" i="88"/>
  <c r="H14" i="88"/>
  <c r="I14" i="88"/>
  <c r="J14" i="88"/>
  <c r="A15" i="88"/>
  <c r="B15" i="88"/>
  <c r="C15" i="88"/>
  <c r="D15" i="88"/>
  <c r="E15" i="88"/>
  <c r="F15" i="88"/>
  <c r="G15" i="88"/>
  <c r="H15" i="88"/>
  <c r="I15" i="88"/>
  <c r="J15" i="88"/>
  <c r="A16" i="88"/>
  <c r="B16" i="88"/>
  <c r="C16" i="88"/>
  <c r="D16" i="88"/>
  <c r="E16" i="88"/>
  <c r="F16" i="88"/>
  <c r="G16" i="88"/>
  <c r="H16" i="88"/>
  <c r="I16" i="88"/>
  <c r="J16" i="88"/>
  <c r="A17" i="88"/>
  <c r="B17" i="88"/>
  <c r="C17" i="88"/>
  <c r="D17" i="88"/>
  <c r="E17" i="88"/>
  <c r="F17" i="88"/>
  <c r="G17" i="88"/>
  <c r="H17" i="88"/>
  <c r="I17" i="88"/>
  <c r="J17" i="88"/>
  <c r="A18" i="88"/>
  <c r="B18" i="88"/>
  <c r="C18" i="88"/>
  <c r="D18" i="88"/>
  <c r="E18" i="88"/>
  <c r="F18" i="88"/>
  <c r="G18" i="88"/>
  <c r="H18" i="88"/>
  <c r="I18" i="88"/>
  <c r="J18" i="88"/>
  <c r="A19" i="88"/>
  <c r="B19" i="88"/>
  <c r="C19" i="88"/>
  <c r="D19" i="88"/>
  <c r="E19" i="88"/>
  <c r="F19" i="88"/>
  <c r="G19" i="88"/>
  <c r="H19" i="88"/>
  <c r="I19" i="88"/>
  <c r="J19" i="88"/>
  <c r="A20" i="88"/>
  <c r="B20" i="88"/>
  <c r="C20" i="88"/>
  <c r="D20" i="88"/>
  <c r="E20" i="88"/>
  <c r="F20" i="88"/>
  <c r="G20" i="88"/>
  <c r="H20" i="88"/>
  <c r="I20" i="88"/>
  <c r="J20" i="88"/>
  <c r="A21" i="88"/>
  <c r="B21" i="88"/>
  <c r="C21" i="88"/>
  <c r="D21" i="88"/>
  <c r="E21" i="88"/>
  <c r="F21" i="88"/>
  <c r="G21" i="88"/>
  <c r="H21" i="88"/>
  <c r="I21" i="88"/>
  <c r="J21" i="88"/>
  <c r="A22" i="88"/>
  <c r="B22" i="88"/>
  <c r="C22" i="88"/>
  <c r="D22" i="88"/>
  <c r="E22" i="88"/>
  <c r="F22" i="88"/>
  <c r="G22" i="88"/>
  <c r="H22" i="88"/>
  <c r="I22" i="88"/>
  <c r="J22" i="88"/>
  <c r="A23" i="88"/>
  <c r="B23" i="88"/>
  <c r="C23" i="88"/>
  <c r="D23" i="88"/>
  <c r="E23" i="88"/>
  <c r="F23" i="88"/>
  <c r="G23" i="88"/>
  <c r="H23" i="88"/>
  <c r="I23" i="88"/>
  <c r="J23" i="88"/>
  <c r="A24" i="88"/>
  <c r="B24" i="88"/>
  <c r="C24" i="88"/>
  <c r="D24" i="88"/>
  <c r="E24" i="88"/>
  <c r="F24" i="88"/>
  <c r="G24" i="88"/>
  <c r="H24" i="88"/>
  <c r="I24" i="88"/>
  <c r="J24" i="88"/>
  <c r="A25" i="88"/>
  <c r="B25" i="88"/>
  <c r="C25" i="88"/>
  <c r="D25" i="88"/>
  <c r="E25" i="88"/>
  <c r="F25" i="88"/>
  <c r="G25" i="88"/>
  <c r="I25" i="88"/>
  <c r="J25" i="88"/>
  <c r="A26" i="88"/>
  <c r="B26" i="88"/>
  <c r="C26" i="88"/>
  <c r="D26" i="88"/>
  <c r="E26" i="88"/>
  <c r="F26" i="88"/>
  <c r="G26" i="88"/>
  <c r="H26" i="88"/>
  <c r="I26" i="88"/>
  <c r="J26" i="88"/>
  <c r="A27" i="88"/>
  <c r="B27" i="88"/>
  <c r="C27" i="88"/>
  <c r="D27" i="88"/>
  <c r="E27" i="88"/>
  <c r="F27" i="88"/>
  <c r="G27" i="88"/>
  <c r="H27" i="88"/>
  <c r="I27" i="88"/>
  <c r="J27" i="88"/>
  <c r="A28" i="88"/>
  <c r="B28" i="88"/>
  <c r="C28" i="88"/>
  <c r="D28" i="88"/>
  <c r="E28" i="88"/>
  <c r="F28" i="88"/>
  <c r="G28" i="88"/>
  <c r="H28" i="88"/>
  <c r="I28" i="88"/>
  <c r="J28" i="88"/>
  <c r="A29" i="88"/>
  <c r="B29" i="88"/>
  <c r="C29" i="88"/>
  <c r="D29" i="88"/>
  <c r="E29" i="88"/>
  <c r="F29" i="88"/>
  <c r="G29" i="88"/>
  <c r="I29" i="88"/>
  <c r="J29" i="88"/>
  <c r="A30" i="88"/>
  <c r="B30" i="88"/>
  <c r="C30" i="88"/>
  <c r="D30" i="88"/>
  <c r="E30" i="88"/>
  <c r="F30" i="88"/>
  <c r="G30" i="88"/>
  <c r="H30" i="88"/>
  <c r="I30" i="88"/>
  <c r="J30" i="88"/>
  <c r="A31" i="88"/>
  <c r="B31" i="88"/>
  <c r="C31" i="88"/>
  <c r="D31" i="88"/>
  <c r="E31" i="88"/>
  <c r="F31" i="88"/>
  <c r="G31" i="88"/>
  <c r="H31" i="88"/>
  <c r="I31" i="88"/>
  <c r="J31" i="88"/>
  <c r="A32" i="88"/>
  <c r="B32" i="88"/>
  <c r="C32" i="88"/>
  <c r="D32" i="88"/>
  <c r="E32" i="88"/>
  <c r="F32" i="88"/>
  <c r="G32" i="88"/>
  <c r="H32" i="88"/>
  <c r="I32" i="88"/>
  <c r="J32" i="88"/>
  <c r="A33" i="88"/>
  <c r="B33" i="88"/>
  <c r="C33" i="88"/>
  <c r="D33" i="88"/>
  <c r="E33" i="88"/>
  <c r="F33" i="88"/>
  <c r="G33" i="88"/>
  <c r="I33" i="88"/>
  <c r="J33" i="88"/>
  <c r="A34" i="88"/>
  <c r="B34" i="88"/>
  <c r="C34" i="88"/>
  <c r="D34" i="88"/>
  <c r="E34" i="88"/>
  <c r="F34" i="88"/>
  <c r="G34" i="88"/>
  <c r="H34" i="88"/>
  <c r="I34" i="88"/>
  <c r="J34" i="88"/>
  <c r="A3" i="87"/>
  <c r="J3" i="87"/>
  <c r="A5" i="87"/>
  <c r="B5" i="87"/>
  <c r="C5" i="87"/>
  <c r="D5" i="87"/>
  <c r="E5" i="87"/>
  <c r="F5" i="87"/>
  <c r="G5" i="87"/>
  <c r="H5" i="87"/>
  <c r="I5" i="87"/>
  <c r="J5" i="87"/>
  <c r="A6" i="87"/>
  <c r="B6" i="87"/>
  <c r="C6" i="87"/>
  <c r="D6" i="87"/>
  <c r="E6" i="87"/>
  <c r="F6" i="87"/>
  <c r="G6" i="87"/>
  <c r="H6" i="87"/>
  <c r="I6" i="87"/>
  <c r="J6" i="87"/>
  <c r="A7" i="87"/>
  <c r="B7" i="87"/>
  <c r="C7" i="87"/>
  <c r="D7" i="87"/>
  <c r="E7" i="87"/>
  <c r="F7" i="87"/>
  <c r="G7" i="87"/>
  <c r="H7" i="87"/>
  <c r="I7" i="87"/>
  <c r="J7" i="87"/>
  <c r="A8" i="87"/>
  <c r="B8" i="87"/>
  <c r="C8" i="87"/>
  <c r="D8" i="87"/>
  <c r="E8" i="87"/>
  <c r="F8" i="87"/>
  <c r="G8" i="87"/>
  <c r="H8" i="87"/>
  <c r="I8" i="87"/>
  <c r="J8" i="87"/>
  <c r="A9" i="87"/>
  <c r="B9" i="87"/>
  <c r="C9" i="87"/>
  <c r="D9" i="87"/>
  <c r="E9" i="87"/>
  <c r="F9" i="87"/>
  <c r="G9" i="87"/>
  <c r="H9" i="87"/>
  <c r="I9" i="87"/>
  <c r="J9" i="87"/>
  <c r="A10" i="87"/>
  <c r="B10" i="87"/>
  <c r="C10" i="87"/>
  <c r="D10" i="87"/>
  <c r="E10" i="87"/>
  <c r="F10" i="87"/>
  <c r="G10" i="87"/>
  <c r="H10" i="87"/>
  <c r="I10" i="87"/>
  <c r="J10" i="87"/>
  <c r="A11" i="87"/>
  <c r="B11" i="87"/>
  <c r="C11" i="87"/>
  <c r="D11" i="87"/>
  <c r="E11" i="87"/>
  <c r="F11" i="87"/>
  <c r="G11" i="87"/>
  <c r="H11" i="87"/>
  <c r="I11" i="87"/>
  <c r="J11" i="87"/>
  <c r="A12" i="87"/>
  <c r="B12" i="87"/>
  <c r="C12" i="87"/>
  <c r="D12" i="87"/>
  <c r="E12" i="87"/>
  <c r="F12" i="87"/>
  <c r="G12" i="87"/>
  <c r="H12" i="87"/>
  <c r="I12" i="87"/>
  <c r="J12" i="87"/>
  <c r="A13" i="87"/>
  <c r="B13" i="87"/>
  <c r="C13" i="87"/>
  <c r="D13" i="87"/>
  <c r="E13" i="87"/>
  <c r="F13" i="87"/>
  <c r="G13" i="87"/>
  <c r="H13" i="87"/>
  <c r="I13" i="87"/>
  <c r="J13" i="87"/>
  <c r="A14" i="87"/>
  <c r="B14" i="87"/>
  <c r="C14" i="87"/>
  <c r="D14" i="87"/>
  <c r="E14" i="87"/>
  <c r="F14" i="87"/>
  <c r="G14" i="87"/>
  <c r="H14" i="87"/>
  <c r="I14" i="87"/>
  <c r="J14" i="87"/>
  <c r="A15" i="87"/>
  <c r="B15" i="87"/>
  <c r="C15" i="87"/>
  <c r="D15" i="87"/>
  <c r="E15" i="87"/>
  <c r="F15" i="87"/>
  <c r="G15" i="87"/>
  <c r="H15" i="87"/>
  <c r="I15" i="87"/>
  <c r="J15" i="87"/>
  <c r="A16" i="87"/>
  <c r="B16" i="87"/>
  <c r="C16" i="87"/>
  <c r="D16" i="87"/>
  <c r="E16" i="87"/>
  <c r="F16" i="87"/>
  <c r="G16" i="87"/>
  <c r="H16" i="87"/>
  <c r="I16" i="87"/>
  <c r="J16" i="87"/>
  <c r="A17" i="87"/>
  <c r="B17" i="87"/>
  <c r="C17" i="87"/>
  <c r="D17" i="87"/>
  <c r="E17" i="87"/>
  <c r="F17" i="87"/>
  <c r="G17" i="87"/>
  <c r="H17" i="87"/>
  <c r="I17" i="87"/>
  <c r="J17" i="87"/>
  <c r="A18" i="87"/>
  <c r="B18" i="87"/>
  <c r="C18" i="87"/>
  <c r="D18" i="87"/>
  <c r="E18" i="87"/>
  <c r="F18" i="87"/>
  <c r="G18" i="87"/>
  <c r="H18" i="87"/>
  <c r="I18" i="87"/>
  <c r="J18" i="87"/>
  <c r="A19" i="87"/>
  <c r="B19" i="87"/>
  <c r="C19" i="87"/>
  <c r="D19" i="87"/>
  <c r="E19" i="87"/>
  <c r="F19" i="87"/>
  <c r="G19" i="87"/>
  <c r="H19" i="87"/>
  <c r="I19" i="87"/>
  <c r="J19" i="87"/>
  <c r="A20" i="87"/>
  <c r="B20" i="87"/>
  <c r="C20" i="87"/>
  <c r="D20" i="87"/>
  <c r="E20" i="87"/>
  <c r="F20" i="87"/>
  <c r="G20" i="87"/>
  <c r="H20" i="87"/>
  <c r="I20" i="87"/>
  <c r="J20" i="87"/>
  <c r="A21" i="87"/>
  <c r="B21" i="87"/>
  <c r="C21" i="87"/>
  <c r="D21" i="87"/>
  <c r="E21" i="87"/>
  <c r="F21" i="87"/>
  <c r="G21" i="87"/>
  <c r="H21" i="87"/>
  <c r="I21" i="87"/>
  <c r="J21" i="87"/>
  <c r="A22" i="87"/>
  <c r="B22" i="87"/>
  <c r="C22" i="87"/>
  <c r="D22" i="87"/>
  <c r="E22" i="87"/>
  <c r="F22" i="87"/>
  <c r="G22" i="87"/>
  <c r="I22" i="87"/>
  <c r="J22" i="87"/>
  <c r="A23" i="87"/>
  <c r="B23" i="87"/>
  <c r="C23" i="87"/>
  <c r="D23" i="87"/>
  <c r="E23" i="87"/>
  <c r="F23" i="87"/>
  <c r="G23" i="87"/>
  <c r="H23" i="87"/>
  <c r="I23" i="87"/>
  <c r="J23" i="87"/>
  <c r="A24" i="87"/>
  <c r="B24" i="87"/>
  <c r="C24" i="87"/>
  <c r="D24" i="87"/>
  <c r="E24" i="87"/>
  <c r="F24" i="87"/>
  <c r="G24" i="87"/>
  <c r="H24" i="87"/>
  <c r="I24" i="87"/>
  <c r="J24" i="87"/>
  <c r="A25" i="87"/>
  <c r="B25" i="87"/>
  <c r="C25" i="87"/>
  <c r="D25" i="87"/>
  <c r="E25" i="87"/>
  <c r="F25" i="87"/>
  <c r="G25" i="87"/>
  <c r="H25" i="87"/>
  <c r="I25" i="87"/>
  <c r="J25" i="87"/>
  <c r="A26" i="87"/>
  <c r="B26" i="87"/>
  <c r="C26" i="87"/>
  <c r="D26" i="87"/>
  <c r="E26" i="87"/>
  <c r="F26" i="87"/>
  <c r="G26" i="87"/>
  <c r="I26" i="87"/>
  <c r="J26" i="87"/>
  <c r="A27" i="87"/>
  <c r="B27" i="87"/>
  <c r="C27" i="87"/>
  <c r="D27" i="87"/>
  <c r="E27" i="87"/>
  <c r="F27" i="87"/>
  <c r="G27" i="87"/>
  <c r="H27" i="87"/>
  <c r="I27" i="87"/>
  <c r="J27" i="87"/>
  <c r="A28" i="87"/>
  <c r="B28" i="87"/>
  <c r="C28" i="87"/>
  <c r="D28" i="87"/>
  <c r="E28" i="87"/>
  <c r="F28" i="87"/>
  <c r="G28" i="87"/>
  <c r="H28" i="87"/>
  <c r="I28" i="87"/>
  <c r="J28" i="87"/>
  <c r="A29" i="87"/>
  <c r="B29" i="87"/>
  <c r="C29" i="87"/>
  <c r="D29" i="87"/>
  <c r="E29" i="87"/>
  <c r="F29" i="87"/>
  <c r="G29" i="87"/>
  <c r="H29" i="87"/>
  <c r="I29" i="87"/>
  <c r="J29" i="87"/>
  <c r="A30" i="87"/>
  <c r="B30" i="87"/>
  <c r="C30" i="87"/>
  <c r="D30" i="87"/>
  <c r="E30" i="87"/>
  <c r="F30" i="87"/>
  <c r="G30" i="87"/>
  <c r="I30" i="87"/>
  <c r="J30" i="87"/>
  <c r="A31" i="87"/>
  <c r="B31" i="87"/>
  <c r="C31" i="87"/>
  <c r="D31" i="87"/>
  <c r="E31" i="87"/>
  <c r="F31" i="87"/>
  <c r="G31" i="87"/>
  <c r="H31" i="87"/>
  <c r="I31" i="87"/>
  <c r="J31" i="87"/>
  <c r="A32" i="87"/>
  <c r="B32" i="87"/>
  <c r="C32" i="87"/>
  <c r="D32" i="87"/>
  <c r="E32" i="87"/>
  <c r="F32" i="87"/>
  <c r="G32" i="87"/>
  <c r="H32" i="87"/>
  <c r="I32" i="87"/>
  <c r="J32" i="87"/>
  <c r="A33" i="87"/>
  <c r="B33" i="87"/>
  <c r="C33" i="87"/>
  <c r="D33" i="87"/>
  <c r="E33" i="87"/>
  <c r="F33" i="87"/>
  <c r="G33" i="87"/>
  <c r="H33" i="87"/>
  <c r="I33" i="87"/>
  <c r="J33" i="87"/>
  <c r="A34" i="87"/>
  <c r="B34" i="87"/>
  <c r="C34" i="87"/>
  <c r="D34" i="87"/>
  <c r="E34" i="87"/>
  <c r="F34" i="87"/>
  <c r="G34" i="87"/>
  <c r="I34" i="87"/>
  <c r="J34" i="87"/>
  <c r="A3" i="86"/>
  <c r="J3" i="86"/>
  <c r="A5" i="86"/>
  <c r="B5" i="86"/>
  <c r="C5" i="86"/>
  <c r="D5" i="86"/>
  <c r="E5" i="86"/>
  <c r="F5" i="86"/>
  <c r="G5" i="86"/>
  <c r="H5" i="86"/>
  <c r="I5" i="86"/>
  <c r="J5" i="86"/>
  <c r="A6" i="86"/>
  <c r="B6" i="86"/>
  <c r="C6" i="86"/>
  <c r="D6" i="86"/>
  <c r="E6" i="86"/>
  <c r="F6" i="86"/>
  <c r="G6" i="86"/>
  <c r="H6" i="86"/>
  <c r="I6" i="86"/>
  <c r="J6" i="86"/>
  <c r="A7" i="86"/>
  <c r="B7" i="86"/>
  <c r="C7" i="86"/>
  <c r="D7" i="86"/>
  <c r="E7" i="86"/>
  <c r="F7" i="86"/>
  <c r="G7" i="86"/>
  <c r="H7" i="86"/>
  <c r="I7" i="86"/>
  <c r="J7" i="86"/>
  <c r="A8" i="86"/>
  <c r="B8" i="86"/>
  <c r="C8" i="86"/>
  <c r="D8" i="86"/>
  <c r="E8" i="86"/>
  <c r="F8" i="86"/>
  <c r="G8" i="86"/>
  <c r="H8" i="86"/>
  <c r="I8" i="86"/>
  <c r="J8" i="86"/>
  <c r="A9" i="86"/>
  <c r="B9" i="86"/>
  <c r="C9" i="86"/>
  <c r="D9" i="86"/>
  <c r="E9" i="86"/>
  <c r="F9" i="86"/>
  <c r="G9" i="86"/>
  <c r="H9" i="86"/>
  <c r="I9" i="86"/>
  <c r="J9" i="86"/>
  <c r="A10" i="86"/>
  <c r="B10" i="86"/>
  <c r="C10" i="86"/>
  <c r="D10" i="86"/>
  <c r="E10" i="86"/>
  <c r="F10" i="86"/>
  <c r="G10" i="86"/>
  <c r="H10" i="86"/>
  <c r="I10" i="86"/>
  <c r="J10" i="86"/>
  <c r="A11" i="86"/>
  <c r="B11" i="86"/>
  <c r="C11" i="86"/>
  <c r="D11" i="86"/>
  <c r="E11" i="86"/>
  <c r="F11" i="86"/>
  <c r="G11" i="86"/>
  <c r="H11" i="86"/>
  <c r="I11" i="86"/>
  <c r="J11" i="86"/>
  <c r="A12" i="86"/>
  <c r="B12" i="86"/>
  <c r="C12" i="86"/>
  <c r="D12" i="86"/>
  <c r="E12" i="86"/>
  <c r="F12" i="86"/>
  <c r="G12" i="86"/>
  <c r="H12" i="86"/>
  <c r="I12" i="86"/>
  <c r="J12" i="86"/>
  <c r="A13" i="86"/>
  <c r="B13" i="86"/>
  <c r="C13" i="86"/>
  <c r="D13" i="86"/>
  <c r="E13" i="86"/>
  <c r="F13" i="86"/>
  <c r="G13" i="86"/>
  <c r="H13" i="86"/>
  <c r="I13" i="86"/>
  <c r="J13" i="86"/>
  <c r="A14" i="86"/>
  <c r="B14" i="86"/>
  <c r="C14" i="86"/>
  <c r="D14" i="86"/>
  <c r="E14" i="86"/>
  <c r="F14" i="86"/>
  <c r="G14" i="86"/>
  <c r="H14" i="86"/>
  <c r="I14" i="86"/>
  <c r="J14" i="86"/>
  <c r="A15" i="86"/>
  <c r="B15" i="86"/>
  <c r="C15" i="86"/>
  <c r="D15" i="86"/>
  <c r="E15" i="86"/>
  <c r="F15" i="86"/>
  <c r="G15" i="86"/>
  <c r="H15" i="86"/>
  <c r="I15" i="86"/>
  <c r="J15" i="86"/>
  <c r="A16" i="86"/>
  <c r="B16" i="86"/>
  <c r="C16" i="86"/>
  <c r="D16" i="86"/>
  <c r="E16" i="86"/>
  <c r="F16" i="86"/>
  <c r="G16" i="86"/>
  <c r="H16" i="86"/>
  <c r="I16" i="86"/>
  <c r="J16" i="86"/>
  <c r="A17" i="86"/>
  <c r="B17" i="86"/>
  <c r="C17" i="86"/>
  <c r="D17" i="86"/>
  <c r="E17" i="86"/>
  <c r="F17" i="86"/>
  <c r="G17" i="86"/>
  <c r="H17" i="86"/>
  <c r="I17" i="86"/>
  <c r="J17" i="86"/>
  <c r="A18" i="86"/>
  <c r="B18" i="86"/>
  <c r="C18" i="86"/>
  <c r="D18" i="86"/>
  <c r="E18" i="86"/>
  <c r="F18" i="86"/>
  <c r="G18" i="86"/>
  <c r="H18" i="86"/>
  <c r="I18" i="86"/>
  <c r="J18" i="86"/>
  <c r="A19" i="86"/>
  <c r="B19" i="86"/>
  <c r="C19" i="86"/>
  <c r="D19" i="86"/>
  <c r="E19" i="86"/>
  <c r="F19" i="86"/>
  <c r="G19" i="86"/>
  <c r="H19" i="86"/>
  <c r="I19" i="86"/>
  <c r="J19" i="86"/>
  <c r="A20" i="86"/>
  <c r="B20" i="86"/>
  <c r="C20" i="86"/>
  <c r="D20" i="86"/>
  <c r="E20" i="86"/>
  <c r="F20" i="86"/>
  <c r="G20" i="86"/>
  <c r="H20" i="86"/>
  <c r="I20" i="86"/>
  <c r="J20" i="86"/>
  <c r="A21" i="86"/>
  <c r="B21" i="86"/>
  <c r="C21" i="86"/>
  <c r="D21" i="86"/>
  <c r="E21" i="86"/>
  <c r="F21" i="86"/>
  <c r="G21" i="86"/>
  <c r="H21" i="86"/>
  <c r="I21" i="86"/>
  <c r="J21" i="86"/>
  <c r="A22" i="86"/>
  <c r="B22" i="86"/>
  <c r="C22" i="86"/>
  <c r="D22" i="86"/>
  <c r="E22" i="86"/>
  <c r="F22" i="86"/>
  <c r="G22" i="86"/>
  <c r="H22" i="86"/>
  <c r="I22" i="86"/>
  <c r="J22" i="86"/>
  <c r="A23" i="86"/>
  <c r="B23" i="86"/>
  <c r="C23" i="86"/>
  <c r="D23" i="86"/>
  <c r="E23" i="86"/>
  <c r="F23" i="86"/>
  <c r="G23" i="86"/>
  <c r="H23" i="86"/>
  <c r="I23" i="86"/>
  <c r="J23" i="86"/>
  <c r="A24" i="86"/>
  <c r="B24" i="86"/>
  <c r="C24" i="86"/>
  <c r="D24" i="86"/>
  <c r="E24" i="86"/>
  <c r="F24" i="86"/>
  <c r="G24" i="86"/>
  <c r="H24" i="86"/>
  <c r="I24" i="86"/>
  <c r="J24" i="86"/>
  <c r="A25" i="86"/>
  <c r="B25" i="86"/>
  <c r="C25" i="86"/>
  <c r="D25" i="86"/>
  <c r="E25" i="86"/>
  <c r="F25" i="86"/>
  <c r="G25" i="86"/>
  <c r="H25" i="86"/>
  <c r="I25" i="86"/>
  <c r="J25" i="86"/>
  <c r="A26" i="86"/>
  <c r="B26" i="86"/>
  <c r="C26" i="86"/>
  <c r="D26" i="86"/>
  <c r="E26" i="86"/>
  <c r="F26" i="86"/>
  <c r="G26" i="86"/>
  <c r="H26" i="86"/>
  <c r="I26" i="86"/>
  <c r="J26" i="86"/>
  <c r="A27" i="86"/>
  <c r="B27" i="86"/>
  <c r="C27" i="86"/>
  <c r="D27" i="86"/>
  <c r="E27" i="86"/>
  <c r="F27" i="86"/>
  <c r="G27" i="86"/>
  <c r="H27" i="86"/>
  <c r="I27" i="86"/>
  <c r="J27" i="86"/>
  <c r="A28" i="86"/>
  <c r="B28" i="86"/>
  <c r="C28" i="86"/>
  <c r="D28" i="86"/>
  <c r="E28" i="86"/>
  <c r="F28" i="86"/>
  <c r="G28" i="86"/>
  <c r="H28" i="86"/>
  <c r="I28" i="86"/>
  <c r="J28" i="86"/>
  <c r="A29" i="86"/>
  <c r="B29" i="86"/>
  <c r="C29" i="86"/>
  <c r="D29" i="86"/>
  <c r="E29" i="86"/>
  <c r="F29" i="86"/>
  <c r="G29" i="86"/>
  <c r="H29" i="86"/>
  <c r="I29" i="86"/>
  <c r="J29" i="86"/>
  <c r="A30" i="86"/>
  <c r="B30" i="86"/>
  <c r="C30" i="86"/>
  <c r="D30" i="86"/>
  <c r="E30" i="86"/>
  <c r="F30" i="86"/>
  <c r="G30" i="86"/>
  <c r="H30" i="86"/>
  <c r="I30" i="86"/>
  <c r="J30" i="86"/>
  <c r="A31" i="86"/>
  <c r="B31" i="86"/>
  <c r="C31" i="86"/>
  <c r="D31" i="86"/>
  <c r="E31" i="86"/>
  <c r="F31" i="86"/>
  <c r="G31" i="86"/>
  <c r="H31" i="86"/>
  <c r="I31" i="86"/>
  <c r="J31" i="86"/>
  <c r="A32" i="86"/>
  <c r="B32" i="86"/>
  <c r="C32" i="86"/>
  <c r="D32" i="86"/>
  <c r="E32" i="86"/>
  <c r="F32" i="86"/>
  <c r="G32" i="86"/>
  <c r="H32" i="86"/>
  <c r="I32" i="86"/>
  <c r="J32" i="86"/>
  <c r="A33" i="86"/>
  <c r="B33" i="86"/>
  <c r="C33" i="86"/>
  <c r="D33" i="86"/>
  <c r="E33" i="86"/>
  <c r="F33" i="86"/>
  <c r="G33" i="86"/>
  <c r="H33" i="86"/>
  <c r="I33" i="86"/>
  <c r="J33" i="86"/>
  <c r="A34" i="86"/>
  <c r="B34" i="86"/>
  <c r="C34" i="86"/>
  <c r="D34" i="86"/>
  <c r="E34" i="86"/>
  <c r="F34" i="86"/>
  <c r="G34" i="86"/>
  <c r="H34" i="86"/>
  <c r="I34" i="86"/>
  <c r="J34" i="86"/>
  <c r="A3" i="85"/>
  <c r="J3" i="85"/>
  <c r="A5" i="85"/>
  <c r="B5" i="85"/>
  <c r="C5" i="85"/>
  <c r="D5" i="85"/>
  <c r="E5" i="85"/>
  <c r="F5" i="85"/>
  <c r="G5" i="85"/>
  <c r="H5" i="85"/>
  <c r="I5" i="85"/>
  <c r="J5" i="85"/>
  <c r="A6" i="85"/>
  <c r="B6" i="85"/>
  <c r="C6" i="85"/>
  <c r="D6" i="85"/>
  <c r="E6" i="85"/>
  <c r="F6" i="85"/>
  <c r="G6" i="85"/>
  <c r="H6" i="85"/>
  <c r="I6" i="85"/>
  <c r="J6" i="85"/>
  <c r="A7" i="85"/>
  <c r="B7" i="85"/>
  <c r="C7" i="85"/>
  <c r="D7" i="85"/>
  <c r="E7" i="85"/>
  <c r="F7" i="85"/>
  <c r="G7" i="85"/>
  <c r="H7" i="85"/>
  <c r="I7" i="85"/>
  <c r="J7" i="85"/>
  <c r="A8" i="85"/>
  <c r="B8" i="85"/>
  <c r="C8" i="85"/>
  <c r="D8" i="85"/>
  <c r="E8" i="85"/>
  <c r="F8" i="85"/>
  <c r="G8" i="85"/>
  <c r="H8" i="85"/>
  <c r="I8" i="85"/>
  <c r="J8" i="85"/>
  <c r="A9" i="85"/>
  <c r="B9" i="85"/>
  <c r="C9" i="85"/>
  <c r="D9" i="85"/>
  <c r="E9" i="85"/>
  <c r="F9" i="85"/>
  <c r="G9" i="85"/>
  <c r="H9" i="85"/>
  <c r="I9" i="85"/>
  <c r="J9" i="85"/>
  <c r="A10" i="85"/>
  <c r="B10" i="85"/>
  <c r="C10" i="85"/>
  <c r="D10" i="85"/>
  <c r="E10" i="85"/>
  <c r="F10" i="85"/>
  <c r="G10" i="85"/>
  <c r="H10" i="85"/>
  <c r="I10" i="85"/>
  <c r="J10" i="85"/>
  <c r="A11" i="85"/>
  <c r="B11" i="85"/>
  <c r="C11" i="85"/>
  <c r="D11" i="85"/>
  <c r="E11" i="85"/>
  <c r="F11" i="85"/>
  <c r="G11" i="85"/>
  <c r="H11" i="85"/>
  <c r="I11" i="85"/>
  <c r="J11" i="85"/>
  <c r="A12" i="85"/>
  <c r="B12" i="85"/>
  <c r="C12" i="85"/>
  <c r="D12" i="85"/>
  <c r="E12" i="85"/>
  <c r="F12" i="85"/>
  <c r="G12" i="85"/>
  <c r="H12" i="85"/>
  <c r="I12" i="85"/>
  <c r="J12" i="85"/>
  <c r="A13" i="85"/>
  <c r="B13" i="85"/>
  <c r="C13" i="85"/>
  <c r="D13" i="85"/>
  <c r="E13" i="85"/>
  <c r="F13" i="85"/>
  <c r="G13" i="85"/>
  <c r="H13" i="85"/>
  <c r="I13" i="85"/>
  <c r="J13" i="85"/>
  <c r="A14" i="85"/>
  <c r="B14" i="85"/>
  <c r="C14" i="85"/>
  <c r="D14" i="85"/>
  <c r="E14" i="85"/>
  <c r="F14" i="85"/>
  <c r="G14" i="85"/>
  <c r="H14" i="85"/>
  <c r="I14" i="85"/>
  <c r="J14" i="85"/>
  <c r="A15" i="85"/>
  <c r="B15" i="85"/>
  <c r="C15" i="85"/>
  <c r="D15" i="85"/>
  <c r="E15" i="85"/>
  <c r="F15" i="85"/>
  <c r="G15" i="85"/>
  <c r="H15" i="85"/>
  <c r="I15" i="85"/>
  <c r="J15" i="85"/>
  <c r="A16" i="85"/>
  <c r="B16" i="85"/>
  <c r="C16" i="85"/>
  <c r="D16" i="85"/>
  <c r="E16" i="85"/>
  <c r="F16" i="85"/>
  <c r="G16" i="85"/>
  <c r="H16" i="85"/>
  <c r="I16" i="85"/>
  <c r="J16" i="85"/>
  <c r="A17" i="85"/>
  <c r="B17" i="85"/>
  <c r="C17" i="85"/>
  <c r="D17" i="85"/>
  <c r="E17" i="85"/>
  <c r="F17" i="85"/>
  <c r="G17" i="85"/>
  <c r="H17" i="85"/>
  <c r="I17" i="85"/>
  <c r="J17" i="85"/>
  <c r="A18" i="85"/>
  <c r="B18" i="85"/>
  <c r="C18" i="85"/>
  <c r="D18" i="85"/>
  <c r="E18" i="85"/>
  <c r="F18" i="85"/>
  <c r="G18" i="85"/>
  <c r="H18" i="85"/>
  <c r="I18" i="85"/>
  <c r="J18" i="85"/>
  <c r="A19" i="85"/>
  <c r="B19" i="85"/>
  <c r="C19" i="85"/>
  <c r="D19" i="85"/>
  <c r="E19" i="85"/>
  <c r="F19" i="85"/>
  <c r="G19" i="85"/>
  <c r="H19" i="85"/>
  <c r="I19" i="85"/>
  <c r="J19" i="85"/>
  <c r="A20" i="85"/>
  <c r="B20" i="85"/>
  <c r="C20" i="85"/>
  <c r="D20" i="85"/>
  <c r="E20" i="85"/>
  <c r="F20" i="85"/>
  <c r="G20" i="85"/>
  <c r="H20" i="85"/>
  <c r="I20" i="85"/>
  <c r="J20" i="85"/>
  <c r="A21" i="85"/>
  <c r="B21" i="85"/>
  <c r="C21" i="85"/>
  <c r="D21" i="85"/>
  <c r="E21" i="85"/>
  <c r="F21" i="85"/>
  <c r="G21" i="85"/>
  <c r="H21" i="85"/>
  <c r="I21" i="85"/>
  <c r="J21" i="85"/>
  <c r="A22" i="85"/>
  <c r="B22" i="85"/>
  <c r="C22" i="85"/>
  <c r="D22" i="85"/>
  <c r="E22" i="85"/>
  <c r="F22" i="85"/>
  <c r="G22" i="85"/>
  <c r="H22" i="85"/>
  <c r="I22" i="85"/>
  <c r="J22" i="85"/>
  <c r="A23" i="85"/>
  <c r="B23" i="85"/>
  <c r="C23" i="85"/>
  <c r="D23" i="85"/>
  <c r="E23" i="85"/>
  <c r="F23" i="85"/>
  <c r="G23" i="85"/>
  <c r="H23" i="85"/>
  <c r="I23" i="85"/>
  <c r="J23" i="85"/>
  <c r="A24" i="85"/>
  <c r="B24" i="85"/>
  <c r="C24" i="85"/>
  <c r="D24" i="85"/>
  <c r="E24" i="85"/>
  <c r="F24" i="85"/>
  <c r="G24" i="85"/>
  <c r="H24" i="85"/>
  <c r="I24" i="85"/>
  <c r="J24" i="85"/>
  <c r="A25" i="85"/>
  <c r="B25" i="85"/>
  <c r="C25" i="85"/>
  <c r="D25" i="85"/>
  <c r="E25" i="85"/>
  <c r="F25" i="85"/>
  <c r="G25" i="85"/>
  <c r="H25" i="85"/>
  <c r="I25" i="85"/>
  <c r="J25" i="85"/>
  <c r="A26" i="85"/>
  <c r="B26" i="85"/>
  <c r="C26" i="85"/>
  <c r="D26" i="85"/>
  <c r="E26" i="85"/>
  <c r="F26" i="85"/>
  <c r="G26" i="85"/>
  <c r="H26" i="85"/>
  <c r="I26" i="85"/>
  <c r="J26" i="85"/>
  <c r="A27" i="85"/>
  <c r="B27" i="85"/>
  <c r="C27" i="85"/>
  <c r="D27" i="85"/>
  <c r="E27" i="85"/>
  <c r="F27" i="85"/>
  <c r="G27" i="85"/>
  <c r="H27" i="85"/>
  <c r="I27" i="85"/>
  <c r="J27" i="85"/>
  <c r="A28" i="85"/>
  <c r="B28" i="85"/>
  <c r="C28" i="85"/>
  <c r="D28" i="85"/>
  <c r="E28" i="85"/>
  <c r="F28" i="85"/>
  <c r="G28" i="85"/>
  <c r="H28" i="85"/>
  <c r="I28" i="85"/>
  <c r="J28" i="85"/>
  <c r="A29" i="85"/>
  <c r="B29" i="85"/>
  <c r="C29" i="85"/>
  <c r="D29" i="85"/>
  <c r="E29" i="85"/>
  <c r="F29" i="85"/>
  <c r="G29" i="85"/>
  <c r="H29" i="85"/>
  <c r="I29" i="85"/>
  <c r="J29" i="85"/>
  <c r="A30" i="85"/>
  <c r="B30" i="85"/>
  <c r="C30" i="85"/>
  <c r="D30" i="85"/>
  <c r="E30" i="85"/>
  <c r="F30" i="85"/>
  <c r="G30" i="85"/>
  <c r="H30" i="85"/>
  <c r="I30" i="85"/>
  <c r="J30" i="85"/>
  <c r="A31" i="85"/>
  <c r="B31" i="85"/>
  <c r="C31" i="85"/>
  <c r="D31" i="85"/>
  <c r="E31" i="85"/>
  <c r="F31" i="85"/>
  <c r="G31" i="85"/>
  <c r="H31" i="85"/>
  <c r="I31" i="85"/>
  <c r="J31" i="85"/>
  <c r="A32" i="85"/>
  <c r="B32" i="85"/>
  <c r="C32" i="85"/>
  <c r="D32" i="85"/>
  <c r="E32" i="85"/>
  <c r="F32" i="85"/>
  <c r="G32" i="85"/>
  <c r="H32" i="85"/>
  <c r="I32" i="85"/>
  <c r="J32" i="85"/>
  <c r="A33" i="85"/>
  <c r="B33" i="85"/>
  <c r="C33" i="85"/>
  <c r="D33" i="85"/>
  <c r="E33" i="85"/>
  <c r="F33" i="85"/>
  <c r="G33" i="85"/>
  <c r="H33" i="85"/>
  <c r="I33" i="85"/>
  <c r="J33" i="85"/>
  <c r="A34" i="85"/>
  <c r="B34" i="85"/>
  <c r="C34" i="85"/>
  <c r="D34" i="85"/>
  <c r="E34" i="85"/>
  <c r="F34" i="85"/>
  <c r="G34" i="85"/>
  <c r="H34" i="85"/>
  <c r="I34" i="85"/>
  <c r="J34" i="85"/>
  <c r="A3" i="84"/>
  <c r="J3" i="84"/>
  <c r="A5" i="84"/>
  <c r="B5" i="84"/>
  <c r="C5" i="84"/>
  <c r="D5" i="84"/>
  <c r="E5" i="84"/>
  <c r="F5" i="84"/>
  <c r="G5" i="84"/>
  <c r="H5" i="84"/>
  <c r="I5" i="84"/>
  <c r="J5" i="84"/>
  <c r="A6" i="84"/>
  <c r="B6" i="84"/>
  <c r="C6" i="84"/>
  <c r="D6" i="84"/>
  <c r="E6" i="84"/>
  <c r="F6" i="84"/>
  <c r="G6" i="84"/>
  <c r="H6" i="84"/>
  <c r="I6" i="84"/>
  <c r="J6" i="84"/>
  <c r="A7" i="84"/>
  <c r="B7" i="84"/>
  <c r="C7" i="84"/>
  <c r="D7" i="84"/>
  <c r="E7" i="84"/>
  <c r="F7" i="84"/>
  <c r="G7" i="84"/>
  <c r="H7" i="84"/>
  <c r="I7" i="84"/>
  <c r="J7" i="84"/>
  <c r="A8" i="84"/>
  <c r="B8" i="84"/>
  <c r="C8" i="84"/>
  <c r="D8" i="84"/>
  <c r="E8" i="84"/>
  <c r="F8" i="84"/>
  <c r="G8" i="84"/>
  <c r="H8" i="84"/>
  <c r="I8" i="84"/>
  <c r="J8" i="84"/>
  <c r="A9" i="84"/>
  <c r="B9" i="84"/>
  <c r="C9" i="84"/>
  <c r="D9" i="84"/>
  <c r="E9" i="84"/>
  <c r="F9" i="84"/>
  <c r="G9" i="84"/>
  <c r="H9" i="84"/>
  <c r="I9" i="84"/>
  <c r="J9" i="84"/>
  <c r="A10" i="84"/>
  <c r="B10" i="84"/>
  <c r="C10" i="84"/>
  <c r="D10" i="84"/>
  <c r="E10" i="84"/>
  <c r="F10" i="84"/>
  <c r="G10" i="84"/>
  <c r="H10" i="84"/>
  <c r="I10" i="84"/>
  <c r="J10" i="84"/>
  <c r="A11" i="84"/>
  <c r="B11" i="84"/>
  <c r="C11" i="84"/>
  <c r="D11" i="84"/>
  <c r="E11" i="84"/>
  <c r="F11" i="84"/>
  <c r="G11" i="84"/>
  <c r="H11" i="84"/>
  <c r="I11" i="84"/>
  <c r="J11" i="84"/>
  <c r="A12" i="84"/>
  <c r="B12" i="84"/>
  <c r="C12" i="84"/>
  <c r="D12" i="84"/>
  <c r="E12" i="84"/>
  <c r="F12" i="84"/>
  <c r="G12" i="84"/>
  <c r="H12" i="84"/>
  <c r="I12" i="84"/>
  <c r="J12" i="84"/>
  <c r="A13" i="84"/>
  <c r="B13" i="84"/>
  <c r="C13" i="84"/>
  <c r="D13" i="84"/>
  <c r="E13" i="84"/>
  <c r="F13" i="84"/>
  <c r="G13" i="84"/>
  <c r="H13" i="84"/>
  <c r="I13" i="84"/>
  <c r="J13" i="84"/>
  <c r="A14" i="84"/>
  <c r="B14" i="84"/>
  <c r="C14" i="84"/>
  <c r="D14" i="84"/>
  <c r="E14" i="84"/>
  <c r="F14" i="84"/>
  <c r="G14" i="84"/>
  <c r="H14" i="84"/>
  <c r="I14" i="84"/>
  <c r="J14" i="84"/>
  <c r="A15" i="84"/>
  <c r="B15" i="84"/>
  <c r="C15" i="84"/>
  <c r="D15" i="84"/>
  <c r="E15" i="84"/>
  <c r="F15" i="84"/>
  <c r="G15" i="84"/>
  <c r="H15" i="84"/>
  <c r="I15" i="84"/>
  <c r="J15" i="84"/>
  <c r="A16" i="84"/>
  <c r="B16" i="84"/>
  <c r="C16" i="84"/>
  <c r="D16" i="84"/>
  <c r="E16" i="84"/>
  <c r="F16" i="84"/>
  <c r="G16" i="84"/>
  <c r="H16" i="84"/>
  <c r="I16" i="84"/>
  <c r="J16" i="84"/>
  <c r="A17" i="84"/>
  <c r="B17" i="84"/>
  <c r="C17" i="84"/>
  <c r="D17" i="84"/>
  <c r="E17" i="84"/>
  <c r="F17" i="84"/>
  <c r="G17" i="84"/>
  <c r="H17" i="84"/>
  <c r="I17" i="84"/>
  <c r="J17" i="84"/>
  <c r="A18" i="84"/>
  <c r="B18" i="84"/>
  <c r="C18" i="84"/>
  <c r="D18" i="84"/>
  <c r="E18" i="84"/>
  <c r="F18" i="84"/>
  <c r="G18" i="84"/>
  <c r="H18" i="84"/>
  <c r="I18" i="84"/>
  <c r="J18" i="84"/>
  <c r="A19" i="84"/>
  <c r="B19" i="84"/>
  <c r="C19" i="84"/>
  <c r="D19" i="84"/>
  <c r="E19" i="84"/>
  <c r="F19" i="84"/>
  <c r="G19" i="84"/>
  <c r="H19" i="84"/>
  <c r="I19" i="84"/>
  <c r="J19" i="84"/>
  <c r="A20" i="84"/>
  <c r="B20" i="84"/>
  <c r="C20" i="84"/>
  <c r="D20" i="84"/>
  <c r="E20" i="84"/>
  <c r="F20" i="84"/>
  <c r="G20" i="84"/>
  <c r="H20" i="84"/>
  <c r="I20" i="84"/>
  <c r="J20" i="84"/>
  <c r="A21" i="84"/>
  <c r="B21" i="84"/>
  <c r="C21" i="84"/>
  <c r="D21" i="84"/>
  <c r="E21" i="84"/>
  <c r="F21" i="84"/>
  <c r="G21" i="84"/>
  <c r="H21" i="84"/>
  <c r="I21" i="84"/>
  <c r="J21" i="84"/>
  <c r="A22" i="84"/>
  <c r="B22" i="84"/>
  <c r="C22" i="84"/>
  <c r="D22" i="84"/>
  <c r="E22" i="84"/>
  <c r="F22" i="84"/>
  <c r="G22" i="84"/>
  <c r="H22" i="84"/>
  <c r="I22" i="84"/>
  <c r="J22" i="84"/>
  <c r="A23" i="84"/>
  <c r="B23" i="84"/>
  <c r="C23" i="84"/>
  <c r="D23" i="84"/>
  <c r="E23" i="84"/>
  <c r="F23" i="84"/>
  <c r="G23" i="84"/>
  <c r="H23" i="84"/>
  <c r="I23" i="84"/>
  <c r="J23" i="84"/>
  <c r="A24" i="84"/>
  <c r="B24" i="84"/>
  <c r="C24" i="84"/>
  <c r="D24" i="84"/>
  <c r="E24" i="84"/>
  <c r="F24" i="84"/>
  <c r="G24" i="84"/>
  <c r="H24" i="84"/>
  <c r="I24" i="84"/>
  <c r="J24" i="84"/>
  <c r="A25" i="84"/>
  <c r="B25" i="84"/>
  <c r="C25" i="84"/>
  <c r="D25" i="84"/>
  <c r="E25" i="84"/>
  <c r="F25" i="84"/>
  <c r="G25" i="84"/>
  <c r="H25" i="84"/>
  <c r="I25" i="84"/>
  <c r="J25" i="84"/>
  <c r="A26" i="84"/>
  <c r="B26" i="84"/>
  <c r="C26" i="84"/>
  <c r="D26" i="84"/>
  <c r="E26" i="84"/>
  <c r="F26" i="84"/>
  <c r="G26" i="84"/>
  <c r="H26" i="84"/>
  <c r="I26" i="84"/>
  <c r="J26" i="84"/>
  <c r="A27" i="84"/>
  <c r="B27" i="84"/>
  <c r="C27" i="84"/>
  <c r="D27" i="84"/>
  <c r="E27" i="84"/>
  <c r="F27" i="84"/>
  <c r="G27" i="84"/>
  <c r="H27" i="84"/>
  <c r="I27" i="84"/>
  <c r="J27" i="84"/>
  <c r="A28" i="84"/>
  <c r="B28" i="84"/>
  <c r="C28" i="84"/>
  <c r="D28" i="84"/>
  <c r="E28" i="84"/>
  <c r="F28" i="84"/>
  <c r="G28" i="84"/>
  <c r="H28" i="84"/>
  <c r="I28" i="84"/>
  <c r="J28" i="84"/>
  <c r="A29" i="84"/>
  <c r="B29" i="84"/>
  <c r="C29" i="84"/>
  <c r="D29" i="84"/>
  <c r="E29" i="84"/>
  <c r="F29" i="84"/>
  <c r="G29" i="84"/>
  <c r="H29" i="84"/>
  <c r="I29" i="84"/>
  <c r="J29" i="84"/>
  <c r="A30" i="84"/>
  <c r="B30" i="84"/>
  <c r="C30" i="84"/>
  <c r="D30" i="84"/>
  <c r="E30" i="84"/>
  <c r="F30" i="84"/>
  <c r="G30" i="84"/>
  <c r="H30" i="84"/>
  <c r="I30" i="84"/>
  <c r="J30" i="84"/>
  <c r="A31" i="84"/>
  <c r="B31" i="84"/>
  <c r="C31" i="84"/>
  <c r="D31" i="84"/>
  <c r="E31" i="84"/>
  <c r="F31" i="84"/>
  <c r="G31" i="84"/>
  <c r="H31" i="84"/>
  <c r="I31" i="84"/>
  <c r="J31" i="84"/>
  <c r="A32" i="84"/>
  <c r="B32" i="84"/>
  <c r="C32" i="84"/>
  <c r="D32" i="84"/>
  <c r="E32" i="84"/>
  <c r="F32" i="84"/>
  <c r="G32" i="84"/>
  <c r="H32" i="84"/>
  <c r="I32" i="84"/>
  <c r="J32" i="84"/>
  <c r="A33" i="84"/>
  <c r="B33" i="84"/>
  <c r="C33" i="84"/>
  <c r="D33" i="84"/>
  <c r="E33" i="84"/>
  <c r="F33" i="84"/>
  <c r="G33" i="84"/>
  <c r="H33" i="84"/>
  <c r="I33" i="84"/>
  <c r="J33" i="84"/>
  <c r="A34" i="84"/>
  <c r="B34" i="84"/>
  <c r="C34" i="84"/>
  <c r="D34" i="84"/>
  <c r="E34" i="84"/>
  <c r="F34" i="84"/>
  <c r="G34" i="84"/>
  <c r="H34" i="84"/>
  <c r="I34" i="84"/>
  <c r="J34" i="84"/>
  <c r="A3" i="83"/>
  <c r="J3" i="83"/>
  <c r="A5" i="83"/>
  <c r="B5" i="83"/>
  <c r="C5" i="83"/>
  <c r="D5" i="83"/>
  <c r="E5" i="83"/>
  <c r="F5" i="83"/>
  <c r="G5" i="83"/>
  <c r="H5" i="83"/>
  <c r="I5" i="83"/>
  <c r="J5" i="83"/>
  <c r="A6" i="83"/>
  <c r="B6" i="83"/>
  <c r="C6" i="83"/>
  <c r="D6" i="83"/>
  <c r="E6" i="83"/>
  <c r="F6" i="83"/>
  <c r="G6" i="83"/>
  <c r="H6" i="83"/>
  <c r="I6" i="83"/>
  <c r="J6" i="83"/>
  <c r="A7" i="83"/>
  <c r="B7" i="83"/>
  <c r="C7" i="83"/>
  <c r="D7" i="83"/>
  <c r="E7" i="83"/>
  <c r="F7" i="83"/>
  <c r="G7" i="83"/>
  <c r="H7" i="83"/>
  <c r="I7" i="83"/>
  <c r="J7" i="83"/>
  <c r="A8" i="83"/>
  <c r="B8" i="83"/>
  <c r="C8" i="83"/>
  <c r="D8" i="83"/>
  <c r="E8" i="83"/>
  <c r="F8" i="83"/>
  <c r="G8" i="83"/>
  <c r="H8" i="83"/>
  <c r="I8" i="83"/>
  <c r="J8" i="83"/>
  <c r="A9" i="83"/>
  <c r="B9" i="83"/>
  <c r="C9" i="83"/>
  <c r="D9" i="83"/>
  <c r="E9" i="83"/>
  <c r="F9" i="83"/>
  <c r="G9" i="83"/>
  <c r="H9" i="83"/>
  <c r="I9" i="83"/>
  <c r="J9" i="83"/>
  <c r="A10" i="83"/>
  <c r="B10" i="83"/>
  <c r="C10" i="83"/>
  <c r="D10" i="83"/>
  <c r="E10" i="83"/>
  <c r="F10" i="83"/>
  <c r="G10" i="83"/>
  <c r="H10" i="83"/>
  <c r="I10" i="83"/>
  <c r="J10" i="83"/>
  <c r="A11" i="83"/>
  <c r="B11" i="83"/>
  <c r="C11" i="83"/>
  <c r="D11" i="83"/>
  <c r="E11" i="83"/>
  <c r="F11" i="83"/>
  <c r="G11" i="83"/>
  <c r="H11" i="83"/>
  <c r="I11" i="83"/>
  <c r="J11" i="83"/>
  <c r="A12" i="83"/>
  <c r="B12" i="83"/>
  <c r="C12" i="83"/>
  <c r="D12" i="83"/>
  <c r="E12" i="83"/>
  <c r="F12" i="83"/>
  <c r="G12" i="83"/>
  <c r="H12" i="83"/>
  <c r="I12" i="83"/>
  <c r="J12" i="83"/>
  <c r="A13" i="83"/>
  <c r="B13" i="83"/>
  <c r="C13" i="83"/>
  <c r="D13" i="83"/>
  <c r="E13" i="83"/>
  <c r="F13" i="83"/>
  <c r="G13" i="83"/>
  <c r="H13" i="83"/>
  <c r="I13" i="83"/>
  <c r="J13" i="83"/>
  <c r="A14" i="83"/>
  <c r="B14" i="83"/>
  <c r="C14" i="83"/>
  <c r="D14" i="83"/>
  <c r="E14" i="83"/>
  <c r="F14" i="83"/>
  <c r="G14" i="83"/>
  <c r="H14" i="83"/>
  <c r="I14" i="83"/>
  <c r="J14" i="83"/>
  <c r="A15" i="83"/>
  <c r="B15" i="83"/>
  <c r="C15" i="83"/>
  <c r="D15" i="83"/>
  <c r="E15" i="83"/>
  <c r="F15" i="83"/>
  <c r="G15" i="83"/>
  <c r="H15" i="83"/>
  <c r="I15" i="83"/>
  <c r="J15" i="83"/>
  <c r="A16" i="83"/>
  <c r="B16" i="83"/>
  <c r="C16" i="83"/>
  <c r="D16" i="83"/>
  <c r="E16" i="83"/>
  <c r="F16" i="83"/>
  <c r="G16" i="83"/>
  <c r="H16" i="83"/>
  <c r="I16" i="83"/>
  <c r="J16" i="83"/>
  <c r="A17" i="83"/>
  <c r="B17" i="83"/>
  <c r="C17" i="83"/>
  <c r="D17" i="83"/>
  <c r="E17" i="83"/>
  <c r="F17" i="83"/>
  <c r="G17" i="83"/>
  <c r="H17" i="83"/>
  <c r="I17" i="83"/>
  <c r="J17" i="83"/>
  <c r="A18" i="83"/>
  <c r="B18" i="83"/>
  <c r="C18" i="83"/>
  <c r="D18" i="83"/>
  <c r="E18" i="83"/>
  <c r="F18" i="83"/>
  <c r="G18" i="83"/>
  <c r="H18" i="83"/>
  <c r="I18" i="83"/>
  <c r="J18" i="83"/>
  <c r="A19" i="83"/>
  <c r="B19" i="83"/>
  <c r="C19" i="83"/>
  <c r="D19" i="83"/>
  <c r="E19" i="83"/>
  <c r="F19" i="83"/>
  <c r="G19" i="83"/>
  <c r="H19" i="83"/>
  <c r="I19" i="83"/>
  <c r="J19" i="83"/>
  <c r="A20" i="83"/>
  <c r="B20" i="83"/>
  <c r="C20" i="83"/>
  <c r="D20" i="83"/>
  <c r="E20" i="83"/>
  <c r="F20" i="83"/>
  <c r="G20" i="83"/>
  <c r="H20" i="83"/>
  <c r="I20" i="83"/>
  <c r="J20" i="83"/>
  <c r="A21" i="83"/>
  <c r="B21" i="83"/>
  <c r="C21" i="83"/>
  <c r="D21" i="83"/>
  <c r="E21" i="83"/>
  <c r="F21" i="83"/>
  <c r="G21" i="83"/>
  <c r="H21" i="83"/>
  <c r="I21" i="83"/>
  <c r="J21" i="83"/>
  <c r="A22" i="83"/>
  <c r="B22" i="83"/>
  <c r="C22" i="83"/>
  <c r="D22" i="83"/>
  <c r="E22" i="83"/>
  <c r="F22" i="83"/>
  <c r="G22" i="83"/>
  <c r="H22" i="83"/>
  <c r="I22" i="83"/>
  <c r="J22" i="83"/>
  <c r="A23" i="83"/>
  <c r="B23" i="83"/>
  <c r="C23" i="83"/>
  <c r="D23" i="83"/>
  <c r="E23" i="83"/>
  <c r="F23" i="83"/>
  <c r="G23" i="83"/>
  <c r="H23" i="83"/>
  <c r="I23" i="83"/>
  <c r="J23" i="83"/>
  <c r="A24" i="83"/>
  <c r="B24" i="83"/>
  <c r="C24" i="83"/>
  <c r="D24" i="83"/>
  <c r="E24" i="83"/>
  <c r="F24" i="83"/>
  <c r="G24" i="83"/>
  <c r="H24" i="83"/>
  <c r="I24" i="83"/>
  <c r="J24" i="83"/>
  <c r="A25" i="83"/>
  <c r="B25" i="83"/>
  <c r="C25" i="83"/>
  <c r="D25" i="83"/>
  <c r="E25" i="83"/>
  <c r="F25" i="83"/>
  <c r="G25" i="83"/>
  <c r="H25" i="83"/>
  <c r="I25" i="83"/>
  <c r="J25" i="83"/>
  <c r="A26" i="83"/>
  <c r="B26" i="83"/>
  <c r="C26" i="83"/>
  <c r="D26" i="83"/>
  <c r="E26" i="83"/>
  <c r="F26" i="83"/>
  <c r="G26" i="83"/>
  <c r="H26" i="83"/>
  <c r="I26" i="83"/>
  <c r="J26" i="83"/>
  <c r="A27" i="83"/>
  <c r="B27" i="83"/>
  <c r="C27" i="83"/>
  <c r="D27" i="83"/>
  <c r="E27" i="83"/>
  <c r="F27" i="83"/>
  <c r="G27" i="83"/>
  <c r="H27" i="83"/>
  <c r="I27" i="83"/>
  <c r="J27" i="83"/>
  <c r="A28" i="83"/>
  <c r="B28" i="83"/>
  <c r="C28" i="83"/>
  <c r="D28" i="83"/>
  <c r="E28" i="83"/>
  <c r="F28" i="83"/>
  <c r="G28" i="83"/>
  <c r="H28" i="83"/>
  <c r="I28" i="83"/>
  <c r="J28" i="83"/>
  <c r="A29" i="83"/>
  <c r="B29" i="83"/>
  <c r="C29" i="83"/>
  <c r="D29" i="83"/>
  <c r="E29" i="83"/>
  <c r="F29" i="83"/>
  <c r="G29" i="83"/>
  <c r="H29" i="83"/>
  <c r="I29" i="83"/>
  <c r="J29" i="83"/>
  <c r="A30" i="83"/>
  <c r="B30" i="83"/>
  <c r="C30" i="83"/>
  <c r="D30" i="83"/>
  <c r="E30" i="83"/>
  <c r="F30" i="83"/>
  <c r="G30" i="83"/>
  <c r="H30" i="83"/>
  <c r="I30" i="83"/>
  <c r="J30" i="83"/>
  <c r="A31" i="83"/>
  <c r="B31" i="83"/>
  <c r="C31" i="83"/>
  <c r="D31" i="83"/>
  <c r="E31" i="83"/>
  <c r="F31" i="83"/>
  <c r="G31" i="83"/>
  <c r="H31" i="83"/>
  <c r="I31" i="83"/>
  <c r="J31" i="83"/>
  <c r="A32" i="83"/>
  <c r="B32" i="83"/>
  <c r="C32" i="83"/>
  <c r="D32" i="83"/>
  <c r="E32" i="83"/>
  <c r="F32" i="83"/>
  <c r="G32" i="83"/>
  <c r="H32" i="83"/>
  <c r="I32" i="83"/>
  <c r="J32" i="83"/>
  <c r="A33" i="83"/>
  <c r="B33" i="83"/>
  <c r="C33" i="83"/>
  <c r="D33" i="83"/>
  <c r="E33" i="83"/>
  <c r="F33" i="83"/>
  <c r="G33" i="83"/>
  <c r="H33" i="83"/>
  <c r="I33" i="83"/>
  <c r="J33" i="83"/>
  <c r="A34" i="83"/>
  <c r="B34" i="83"/>
  <c r="C34" i="83"/>
  <c r="D34" i="83"/>
  <c r="E34" i="83"/>
  <c r="F34" i="83"/>
  <c r="G34" i="83"/>
  <c r="H34" i="83"/>
  <c r="I34" i="83"/>
  <c r="J34" i="83"/>
  <c r="A3" i="82"/>
  <c r="J3" i="82"/>
  <c r="A5" i="82"/>
  <c r="B5" i="82"/>
  <c r="C5" i="82"/>
  <c r="D5" i="82"/>
  <c r="E5" i="82"/>
  <c r="F5" i="82"/>
  <c r="G5" i="82"/>
  <c r="H5" i="82"/>
  <c r="I5" i="82"/>
  <c r="J5" i="82"/>
  <c r="A6" i="82"/>
  <c r="B6" i="82"/>
  <c r="C6" i="82"/>
  <c r="D6" i="82"/>
  <c r="E6" i="82"/>
  <c r="F6" i="82"/>
  <c r="G6" i="82"/>
  <c r="H6" i="82"/>
  <c r="I6" i="82"/>
  <c r="J6" i="82"/>
  <c r="A7" i="82"/>
  <c r="B7" i="82"/>
  <c r="C7" i="82"/>
  <c r="D7" i="82"/>
  <c r="E7" i="82"/>
  <c r="F7" i="82"/>
  <c r="G7" i="82"/>
  <c r="H7" i="82"/>
  <c r="I7" i="82"/>
  <c r="J7" i="82"/>
  <c r="A8" i="82"/>
  <c r="B8" i="82"/>
  <c r="C8" i="82"/>
  <c r="D8" i="82"/>
  <c r="E8" i="82"/>
  <c r="F8" i="82"/>
  <c r="G8" i="82"/>
  <c r="H8" i="82"/>
  <c r="I8" i="82"/>
  <c r="J8" i="82"/>
  <c r="A9" i="82"/>
  <c r="B9" i="82"/>
  <c r="C9" i="82"/>
  <c r="D9" i="82"/>
  <c r="E9" i="82"/>
  <c r="F9" i="82"/>
  <c r="G9" i="82"/>
  <c r="H9" i="82"/>
  <c r="I9" i="82"/>
  <c r="J9" i="82"/>
  <c r="A10" i="82"/>
  <c r="B10" i="82"/>
  <c r="C10" i="82"/>
  <c r="D10" i="82"/>
  <c r="E10" i="82"/>
  <c r="F10" i="82"/>
  <c r="G10" i="82"/>
  <c r="H10" i="82"/>
  <c r="I10" i="82"/>
  <c r="J10" i="82"/>
  <c r="A11" i="82"/>
  <c r="B11" i="82"/>
  <c r="C11" i="82"/>
  <c r="D11" i="82"/>
  <c r="E11" i="82"/>
  <c r="F11" i="82"/>
  <c r="G11" i="82"/>
  <c r="H11" i="82"/>
  <c r="I11" i="82"/>
  <c r="J11" i="82"/>
  <c r="A12" i="82"/>
  <c r="B12" i="82"/>
  <c r="C12" i="82"/>
  <c r="D12" i="82"/>
  <c r="E12" i="82"/>
  <c r="F12" i="82"/>
  <c r="G12" i="82"/>
  <c r="H12" i="82"/>
  <c r="I12" i="82"/>
  <c r="J12" i="82"/>
  <c r="A13" i="82"/>
  <c r="B13" i="82"/>
  <c r="C13" i="82"/>
  <c r="D13" i="82"/>
  <c r="E13" i="82"/>
  <c r="F13" i="82"/>
  <c r="G13" i="82"/>
  <c r="H13" i="82"/>
  <c r="I13" i="82"/>
  <c r="J13" i="82"/>
  <c r="A14" i="82"/>
  <c r="B14" i="82"/>
  <c r="C14" i="82"/>
  <c r="D14" i="82"/>
  <c r="E14" i="82"/>
  <c r="F14" i="82"/>
  <c r="G14" i="82"/>
  <c r="H14" i="82"/>
  <c r="I14" i="82"/>
  <c r="J14" i="82"/>
  <c r="A15" i="82"/>
  <c r="B15" i="82"/>
  <c r="C15" i="82"/>
  <c r="D15" i="82"/>
  <c r="E15" i="82"/>
  <c r="F15" i="82"/>
  <c r="G15" i="82"/>
  <c r="H15" i="82"/>
  <c r="I15" i="82"/>
  <c r="J15" i="82"/>
  <c r="A16" i="82"/>
  <c r="B16" i="82"/>
  <c r="C16" i="82"/>
  <c r="D16" i="82"/>
  <c r="E16" i="82"/>
  <c r="F16" i="82"/>
  <c r="G16" i="82"/>
  <c r="H16" i="82"/>
  <c r="I16" i="82"/>
  <c r="J16" i="82"/>
  <c r="A17" i="82"/>
  <c r="B17" i="82"/>
  <c r="C17" i="82"/>
  <c r="D17" i="82"/>
  <c r="E17" i="82"/>
  <c r="F17" i="82"/>
  <c r="G17" i="82"/>
  <c r="H17" i="82"/>
  <c r="I17" i="82"/>
  <c r="J17" i="82"/>
  <c r="A18" i="82"/>
  <c r="B18" i="82"/>
  <c r="C18" i="82"/>
  <c r="D18" i="82"/>
  <c r="E18" i="82"/>
  <c r="F18" i="82"/>
  <c r="G18" i="82"/>
  <c r="H18" i="82"/>
  <c r="I18" i="82"/>
  <c r="J18" i="82"/>
  <c r="A19" i="82"/>
  <c r="B19" i="82"/>
  <c r="C19" i="82"/>
  <c r="D19" i="82"/>
  <c r="E19" i="82"/>
  <c r="F19" i="82"/>
  <c r="G19" i="82"/>
  <c r="H19" i="82"/>
  <c r="I19" i="82"/>
  <c r="J19" i="82"/>
  <c r="A20" i="82"/>
  <c r="B20" i="82"/>
  <c r="C20" i="82"/>
  <c r="D20" i="82"/>
  <c r="E20" i="82"/>
  <c r="F20" i="82"/>
  <c r="G20" i="82"/>
  <c r="H20" i="82"/>
  <c r="I20" i="82"/>
  <c r="J20" i="82"/>
  <c r="A21" i="82"/>
  <c r="B21" i="82"/>
  <c r="C21" i="82"/>
  <c r="D21" i="82"/>
  <c r="E21" i="82"/>
  <c r="F21" i="82"/>
  <c r="G21" i="82"/>
  <c r="H21" i="82"/>
  <c r="I21" i="82"/>
  <c r="J21" i="82"/>
  <c r="A22" i="82"/>
  <c r="B22" i="82"/>
  <c r="C22" i="82"/>
  <c r="D22" i="82"/>
  <c r="E22" i="82"/>
  <c r="F22" i="82"/>
  <c r="G22" i="82"/>
  <c r="H22" i="82"/>
  <c r="I22" i="82"/>
  <c r="J22" i="82"/>
  <c r="A23" i="82"/>
  <c r="B23" i="82"/>
  <c r="C23" i="82"/>
  <c r="D23" i="82"/>
  <c r="E23" i="82"/>
  <c r="F23" i="82"/>
  <c r="G23" i="82"/>
  <c r="H23" i="82"/>
  <c r="I23" i="82"/>
  <c r="J23" i="82"/>
  <c r="A24" i="82"/>
  <c r="B24" i="82"/>
  <c r="C24" i="82"/>
  <c r="D24" i="82"/>
  <c r="E24" i="82"/>
  <c r="F24" i="82"/>
  <c r="G24" i="82"/>
  <c r="H24" i="82"/>
  <c r="I24" i="82"/>
  <c r="J24" i="82"/>
  <c r="A25" i="82"/>
  <c r="B25" i="82"/>
  <c r="C25" i="82"/>
  <c r="D25" i="82"/>
  <c r="E25" i="82"/>
  <c r="F25" i="82"/>
  <c r="G25" i="82"/>
  <c r="H25" i="82"/>
  <c r="I25" i="82"/>
  <c r="J25" i="82"/>
  <c r="A26" i="82"/>
  <c r="B26" i="82"/>
  <c r="C26" i="82"/>
  <c r="D26" i="82"/>
  <c r="E26" i="82"/>
  <c r="F26" i="82"/>
  <c r="G26" i="82"/>
  <c r="H26" i="82"/>
  <c r="I26" i="82"/>
  <c r="J26" i="82"/>
  <c r="A27" i="82"/>
  <c r="B27" i="82"/>
  <c r="C27" i="82"/>
  <c r="D27" i="82"/>
  <c r="E27" i="82"/>
  <c r="F27" i="82"/>
  <c r="G27" i="82"/>
  <c r="H27" i="82"/>
  <c r="I27" i="82"/>
  <c r="J27" i="82"/>
  <c r="A28" i="82"/>
  <c r="B28" i="82"/>
  <c r="C28" i="82"/>
  <c r="D28" i="82"/>
  <c r="E28" i="82"/>
  <c r="F28" i="82"/>
  <c r="G28" i="82"/>
  <c r="H28" i="82"/>
  <c r="I28" i="82"/>
  <c r="J28" i="82"/>
  <c r="A29" i="82"/>
  <c r="B29" i="82"/>
  <c r="C29" i="82"/>
  <c r="D29" i="82"/>
  <c r="E29" i="82"/>
  <c r="F29" i="82"/>
  <c r="G29" i="82"/>
  <c r="H29" i="82"/>
  <c r="I29" i="82"/>
  <c r="J29" i="82"/>
  <c r="A30" i="82"/>
  <c r="B30" i="82"/>
  <c r="C30" i="82"/>
  <c r="D30" i="82"/>
  <c r="E30" i="82"/>
  <c r="F30" i="82"/>
  <c r="G30" i="82"/>
  <c r="H30" i="82"/>
  <c r="I30" i="82"/>
  <c r="J30" i="82"/>
  <c r="A31" i="82"/>
  <c r="B31" i="82"/>
  <c r="C31" i="82"/>
  <c r="D31" i="82"/>
  <c r="E31" i="82"/>
  <c r="F31" i="82"/>
  <c r="G31" i="82"/>
  <c r="H31" i="82"/>
  <c r="I31" i="82"/>
  <c r="J31" i="82"/>
  <c r="A32" i="82"/>
  <c r="B32" i="82"/>
  <c r="C32" i="82"/>
  <c r="D32" i="82"/>
  <c r="E32" i="82"/>
  <c r="F32" i="82"/>
  <c r="G32" i="82"/>
  <c r="H32" i="82"/>
  <c r="I32" i="82"/>
  <c r="J32" i="82"/>
  <c r="A33" i="82"/>
  <c r="B33" i="82"/>
  <c r="C33" i="82"/>
  <c r="D33" i="82"/>
  <c r="E33" i="82"/>
  <c r="F33" i="82"/>
  <c r="G33" i="82"/>
  <c r="H33" i="82"/>
  <c r="I33" i="82"/>
  <c r="J33" i="82"/>
  <c r="A34" i="82"/>
  <c r="B34" i="82"/>
  <c r="C34" i="82"/>
  <c r="D34" i="82"/>
  <c r="E34" i="82"/>
  <c r="F34" i="82"/>
  <c r="G34" i="82"/>
  <c r="H34" i="82"/>
  <c r="I34" i="82"/>
  <c r="J34" i="82"/>
  <c r="A3" i="81"/>
  <c r="J3" i="81"/>
  <c r="A5" i="81"/>
  <c r="B5" i="81"/>
  <c r="C5" i="81"/>
  <c r="D5" i="81"/>
  <c r="E5" i="81"/>
  <c r="F5" i="81"/>
  <c r="G5" i="81"/>
  <c r="H5" i="81"/>
  <c r="I5" i="81"/>
  <c r="J5" i="81"/>
  <c r="A6" i="81"/>
  <c r="B6" i="81"/>
  <c r="C6" i="81"/>
  <c r="D6" i="81"/>
  <c r="E6" i="81"/>
  <c r="F6" i="81"/>
  <c r="G6" i="81"/>
  <c r="H6" i="81"/>
  <c r="I6" i="81"/>
  <c r="J6" i="81"/>
  <c r="A7" i="81"/>
  <c r="B7" i="81"/>
  <c r="C7" i="81"/>
  <c r="D7" i="81"/>
  <c r="E7" i="81"/>
  <c r="F7" i="81"/>
  <c r="G7" i="81"/>
  <c r="H7" i="81"/>
  <c r="I7" i="81"/>
  <c r="J7" i="81"/>
  <c r="A8" i="81"/>
  <c r="B8" i="81"/>
  <c r="C8" i="81"/>
  <c r="D8" i="81"/>
  <c r="E8" i="81"/>
  <c r="F8" i="81"/>
  <c r="G8" i="81"/>
  <c r="H8" i="81"/>
  <c r="I8" i="81"/>
  <c r="J8" i="81"/>
  <c r="A9" i="81"/>
  <c r="B9" i="81"/>
  <c r="C9" i="81"/>
  <c r="D9" i="81"/>
  <c r="E9" i="81"/>
  <c r="F9" i="81"/>
  <c r="G9" i="81"/>
  <c r="H9" i="81"/>
  <c r="I9" i="81"/>
  <c r="J9" i="81"/>
  <c r="A10" i="81"/>
  <c r="B10" i="81"/>
  <c r="C10" i="81"/>
  <c r="D10" i="81"/>
  <c r="E10" i="81"/>
  <c r="F10" i="81"/>
  <c r="G10" i="81"/>
  <c r="H10" i="81"/>
  <c r="I10" i="81"/>
  <c r="J10" i="81"/>
  <c r="A11" i="81"/>
  <c r="B11" i="81"/>
  <c r="C11" i="81"/>
  <c r="D11" i="81"/>
  <c r="E11" i="81"/>
  <c r="F11" i="81"/>
  <c r="G11" i="81"/>
  <c r="H11" i="81"/>
  <c r="I11" i="81"/>
  <c r="J11" i="81"/>
  <c r="A12" i="81"/>
  <c r="B12" i="81"/>
  <c r="C12" i="81"/>
  <c r="D12" i="81"/>
  <c r="E12" i="81"/>
  <c r="F12" i="81"/>
  <c r="G12" i="81"/>
  <c r="H12" i="81"/>
  <c r="I12" i="81"/>
  <c r="J12" i="81"/>
  <c r="A13" i="81"/>
  <c r="B13" i="81"/>
  <c r="C13" i="81"/>
  <c r="D13" i="81"/>
  <c r="E13" i="81"/>
  <c r="F13" i="81"/>
  <c r="G13" i="81"/>
  <c r="H13" i="81"/>
  <c r="I13" i="81"/>
  <c r="J13" i="81"/>
  <c r="A14" i="81"/>
  <c r="B14" i="81"/>
  <c r="C14" i="81"/>
  <c r="D14" i="81"/>
  <c r="E14" i="81"/>
  <c r="F14" i="81"/>
  <c r="G14" i="81"/>
  <c r="H14" i="81"/>
  <c r="I14" i="81"/>
  <c r="J14" i="81"/>
  <c r="A15" i="81"/>
  <c r="B15" i="81"/>
  <c r="C15" i="81"/>
  <c r="D15" i="81"/>
  <c r="E15" i="81"/>
  <c r="F15" i="81"/>
  <c r="G15" i="81"/>
  <c r="H15" i="81"/>
  <c r="I15" i="81"/>
  <c r="J15" i="81"/>
  <c r="A16" i="81"/>
  <c r="B16" i="81"/>
  <c r="C16" i="81"/>
  <c r="D16" i="81"/>
  <c r="E16" i="81"/>
  <c r="F16" i="81"/>
  <c r="G16" i="81"/>
  <c r="H16" i="81"/>
  <c r="I16" i="81"/>
  <c r="J16" i="81"/>
  <c r="A17" i="81"/>
  <c r="B17" i="81"/>
  <c r="C17" i="81"/>
  <c r="D17" i="81"/>
  <c r="E17" i="81"/>
  <c r="F17" i="81"/>
  <c r="G17" i="81"/>
  <c r="H17" i="81"/>
  <c r="I17" i="81"/>
  <c r="J17" i="81"/>
  <c r="A18" i="81"/>
  <c r="B18" i="81"/>
  <c r="C18" i="81"/>
  <c r="D18" i="81"/>
  <c r="E18" i="81"/>
  <c r="F18" i="81"/>
  <c r="G18" i="81"/>
  <c r="H18" i="81"/>
  <c r="I18" i="81"/>
  <c r="J18" i="81"/>
  <c r="A19" i="81"/>
  <c r="B19" i="81"/>
  <c r="C19" i="81"/>
  <c r="D19" i="81"/>
  <c r="E19" i="81"/>
  <c r="F19" i="81"/>
  <c r="G19" i="81"/>
  <c r="H19" i="81"/>
  <c r="I19" i="81"/>
  <c r="J19" i="81"/>
  <c r="A20" i="81"/>
  <c r="B20" i="81"/>
  <c r="C20" i="81"/>
  <c r="D20" i="81"/>
  <c r="E20" i="81"/>
  <c r="F20" i="81"/>
  <c r="G20" i="81"/>
  <c r="H20" i="81"/>
  <c r="I20" i="81"/>
  <c r="J20" i="81"/>
  <c r="A21" i="81"/>
  <c r="B21" i="81"/>
  <c r="C21" i="81"/>
  <c r="D21" i="81"/>
  <c r="E21" i="81"/>
  <c r="F21" i="81"/>
  <c r="G21" i="81"/>
  <c r="H21" i="81"/>
  <c r="I21" i="81"/>
  <c r="J21" i="81"/>
  <c r="A22" i="81"/>
  <c r="B22" i="81"/>
  <c r="C22" i="81"/>
  <c r="D22" i="81"/>
  <c r="E22" i="81"/>
  <c r="F22" i="81"/>
  <c r="G22" i="81"/>
  <c r="H22" i="81"/>
  <c r="I22" i="81"/>
  <c r="J22" i="81"/>
  <c r="A23" i="81"/>
  <c r="B23" i="81"/>
  <c r="C23" i="81"/>
  <c r="D23" i="81"/>
  <c r="E23" i="81"/>
  <c r="F23" i="81"/>
  <c r="G23" i="81"/>
  <c r="H23" i="81"/>
  <c r="I23" i="81"/>
  <c r="J23" i="81"/>
  <c r="A24" i="81"/>
  <c r="B24" i="81"/>
  <c r="C24" i="81"/>
  <c r="D24" i="81"/>
  <c r="E24" i="81"/>
  <c r="F24" i="81"/>
  <c r="G24" i="81"/>
  <c r="H24" i="81"/>
  <c r="I24" i="81"/>
  <c r="J24" i="81"/>
  <c r="A25" i="81"/>
  <c r="B25" i="81"/>
  <c r="C25" i="81"/>
  <c r="D25" i="81"/>
  <c r="E25" i="81"/>
  <c r="F25" i="81"/>
  <c r="G25" i="81"/>
  <c r="H25" i="81"/>
  <c r="I25" i="81"/>
  <c r="J25" i="81"/>
  <c r="A26" i="81"/>
  <c r="B26" i="81"/>
  <c r="C26" i="81"/>
  <c r="D26" i="81"/>
  <c r="E26" i="81"/>
  <c r="F26" i="81"/>
  <c r="G26" i="81"/>
  <c r="H26" i="81"/>
  <c r="I26" i="81"/>
  <c r="J26" i="81"/>
  <c r="A27" i="81"/>
  <c r="B27" i="81"/>
  <c r="C27" i="81"/>
  <c r="D27" i="81"/>
  <c r="E27" i="81"/>
  <c r="F27" i="81"/>
  <c r="G27" i="81"/>
  <c r="H27" i="81"/>
  <c r="I27" i="81"/>
  <c r="J27" i="81"/>
  <c r="A28" i="81"/>
  <c r="B28" i="81"/>
  <c r="C28" i="81"/>
  <c r="D28" i="81"/>
  <c r="E28" i="81"/>
  <c r="F28" i="81"/>
  <c r="G28" i="81"/>
  <c r="H28" i="81"/>
  <c r="I28" i="81"/>
  <c r="J28" i="81"/>
  <c r="A29" i="81"/>
  <c r="B29" i="81"/>
  <c r="C29" i="81"/>
  <c r="D29" i="81"/>
  <c r="E29" i="81"/>
  <c r="F29" i="81"/>
  <c r="G29" i="81"/>
  <c r="H29" i="81"/>
  <c r="I29" i="81"/>
  <c r="J29" i="81"/>
  <c r="A30" i="81"/>
  <c r="B30" i="81"/>
  <c r="C30" i="81"/>
  <c r="D30" i="81"/>
  <c r="E30" i="81"/>
  <c r="F30" i="81"/>
  <c r="G30" i="81"/>
  <c r="H30" i="81"/>
  <c r="I30" i="81"/>
  <c r="J30" i="81"/>
  <c r="A31" i="81"/>
  <c r="B31" i="81"/>
  <c r="C31" i="81"/>
  <c r="D31" i="81"/>
  <c r="E31" i="81"/>
  <c r="F31" i="81"/>
  <c r="G31" i="81"/>
  <c r="H31" i="81"/>
  <c r="I31" i="81"/>
  <c r="J31" i="81"/>
  <c r="A32" i="81"/>
  <c r="B32" i="81"/>
  <c r="C32" i="81"/>
  <c r="D32" i="81"/>
  <c r="E32" i="81"/>
  <c r="F32" i="81"/>
  <c r="G32" i="81"/>
  <c r="H32" i="81"/>
  <c r="I32" i="81"/>
  <c r="J32" i="81"/>
  <c r="A33" i="81"/>
  <c r="B33" i="81"/>
  <c r="C33" i="81"/>
  <c r="D33" i="81"/>
  <c r="E33" i="81"/>
  <c r="F33" i="81"/>
  <c r="G33" i="81"/>
  <c r="H33" i="81"/>
  <c r="I33" i="81"/>
  <c r="J33" i="81"/>
  <c r="A34" i="81"/>
  <c r="B34" i="81"/>
  <c r="C34" i="81"/>
  <c r="D34" i="81"/>
  <c r="E34" i="81"/>
  <c r="F34" i="81"/>
  <c r="G34" i="81"/>
  <c r="H34" i="81"/>
  <c r="I34" i="81"/>
  <c r="J34" i="81"/>
  <c r="A3" i="80"/>
  <c r="J3" i="80"/>
  <c r="A5" i="80"/>
  <c r="B5" i="80"/>
  <c r="C5" i="80"/>
  <c r="D5" i="80"/>
  <c r="E5" i="80"/>
  <c r="F5" i="80"/>
  <c r="G5" i="80"/>
  <c r="H5" i="80"/>
  <c r="I5" i="80"/>
  <c r="J5" i="80"/>
  <c r="A6" i="80"/>
  <c r="B6" i="80"/>
  <c r="C6" i="80"/>
  <c r="D6" i="80"/>
  <c r="E6" i="80"/>
  <c r="F6" i="80"/>
  <c r="G6" i="80"/>
  <c r="H6" i="80"/>
  <c r="I6" i="80"/>
  <c r="J6" i="80"/>
  <c r="A7" i="80"/>
  <c r="B7" i="80"/>
  <c r="C7" i="80"/>
  <c r="D7" i="80"/>
  <c r="E7" i="80"/>
  <c r="F7" i="80"/>
  <c r="G7" i="80"/>
  <c r="H7" i="80"/>
  <c r="I7" i="80"/>
  <c r="J7" i="80"/>
  <c r="A8" i="80"/>
  <c r="B8" i="80"/>
  <c r="C8" i="80"/>
  <c r="D8" i="80"/>
  <c r="E8" i="80"/>
  <c r="F8" i="80"/>
  <c r="G8" i="80"/>
  <c r="H8" i="80"/>
  <c r="I8" i="80"/>
  <c r="J8" i="80"/>
  <c r="A9" i="80"/>
  <c r="B9" i="80"/>
  <c r="C9" i="80"/>
  <c r="D9" i="80"/>
  <c r="E9" i="80"/>
  <c r="F9" i="80"/>
  <c r="G9" i="80"/>
  <c r="H9" i="80"/>
  <c r="I9" i="80"/>
  <c r="J9" i="80"/>
  <c r="A10" i="80"/>
  <c r="B10" i="80"/>
  <c r="C10" i="80"/>
  <c r="D10" i="80"/>
  <c r="E10" i="80"/>
  <c r="F10" i="80"/>
  <c r="G10" i="80"/>
  <c r="H10" i="80"/>
  <c r="I10" i="80"/>
  <c r="J10" i="80"/>
  <c r="A11" i="80"/>
  <c r="B11" i="80"/>
  <c r="C11" i="80"/>
  <c r="D11" i="80"/>
  <c r="E11" i="80"/>
  <c r="F11" i="80"/>
  <c r="G11" i="80"/>
  <c r="H11" i="80"/>
  <c r="I11" i="80"/>
  <c r="J11" i="80"/>
  <c r="A12" i="80"/>
  <c r="B12" i="80"/>
  <c r="C12" i="80"/>
  <c r="D12" i="80"/>
  <c r="E12" i="80"/>
  <c r="F12" i="80"/>
  <c r="G12" i="80"/>
  <c r="H12" i="80"/>
  <c r="I12" i="80"/>
  <c r="J12" i="80"/>
  <c r="A13" i="80"/>
  <c r="B13" i="80"/>
  <c r="C13" i="80"/>
  <c r="D13" i="80"/>
  <c r="E13" i="80"/>
  <c r="F13" i="80"/>
  <c r="G13" i="80"/>
  <c r="H13" i="80"/>
  <c r="I13" i="80"/>
  <c r="J13" i="80"/>
  <c r="A14" i="80"/>
  <c r="B14" i="80"/>
  <c r="C14" i="80"/>
  <c r="D14" i="80"/>
  <c r="E14" i="80"/>
  <c r="F14" i="80"/>
  <c r="G14" i="80"/>
  <c r="H14" i="80"/>
  <c r="I14" i="80"/>
  <c r="J14" i="80"/>
  <c r="A15" i="80"/>
  <c r="B15" i="80"/>
  <c r="C15" i="80"/>
  <c r="D15" i="80"/>
  <c r="E15" i="80"/>
  <c r="F15" i="80"/>
  <c r="G15" i="80"/>
  <c r="H15" i="80"/>
  <c r="I15" i="80"/>
  <c r="J15" i="80"/>
  <c r="A16" i="80"/>
  <c r="B16" i="80"/>
  <c r="C16" i="80"/>
  <c r="D16" i="80"/>
  <c r="E16" i="80"/>
  <c r="F16" i="80"/>
  <c r="G16" i="80"/>
  <c r="H16" i="80"/>
  <c r="I16" i="80"/>
  <c r="J16" i="80"/>
  <c r="A17" i="80"/>
  <c r="B17" i="80"/>
  <c r="C17" i="80"/>
  <c r="D17" i="80"/>
  <c r="E17" i="80"/>
  <c r="F17" i="80"/>
  <c r="G17" i="80"/>
  <c r="H17" i="80"/>
  <c r="I17" i="80"/>
  <c r="J17" i="80"/>
  <c r="A18" i="80"/>
  <c r="B18" i="80"/>
  <c r="C18" i="80"/>
  <c r="D18" i="80"/>
  <c r="E18" i="80"/>
  <c r="F18" i="80"/>
  <c r="G18" i="80"/>
  <c r="H18" i="80"/>
  <c r="I18" i="80"/>
  <c r="J18" i="80"/>
  <c r="A19" i="80"/>
  <c r="B19" i="80"/>
  <c r="C19" i="80"/>
  <c r="D19" i="80"/>
  <c r="E19" i="80"/>
  <c r="F19" i="80"/>
  <c r="G19" i="80"/>
  <c r="H19" i="80"/>
  <c r="I19" i="80"/>
  <c r="J19" i="80"/>
  <c r="A20" i="80"/>
  <c r="B20" i="80"/>
  <c r="C20" i="80"/>
  <c r="D20" i="80"/>
  <c r="E20" i="80"/>
  <c r="F20" i="80"/>
  <c r="G20" i="80"/>
  <c r="H20" i="80"/>
  <c r="I20" i="80"/>
  <c r="J20" i="80"/>
  <c r="A21" i="80"/>
  <c r="B21" i="80"/>
  <c r="C21" i="80"/>
  <c r="D21" i="80"/>
  <c r="E21" i="80"/>
  <c r="F21" i="80"/>
  <c r="G21" i="80"/>
  <c r="H21" i="80"/>
  <c r="I21" i="80"/>
  <c r="J21" i="80"/>
  <c r="A22" i="80"/>
  <c r="B22" i="80"/>
  <c r="C22" i="80"/>
  <c r="D22" i="80"/>
  <c r="E22" i="80"/>
  <c r="F22" i="80"/>
  <c r="G22" i="80"/>
  <c r="H22" i="80"/>
  <c r="I22" i="80"/>
  <c r="J22" i="80"/>
  <c r="A23" i="80"/>
  <c r="B23" i="80"/>
  <c r="C23" i="80"/>
  <c r="D23" i="80"/>
  <c r="E23" i="80"/>
  <c r="F23" i="80"/>
  <c r="G23" i="80"/>
  <c r="H23" i="80"/>
  <c r="I23" i="80"/>
  <c r="J23" i="80"/>
  <c r="A24" i="80"/>
  <c r="B24" i="80"/>
  <c r="C24" i="80"/>
  <c r="D24" i="80"/>
  <c r="E24" i="80"/>
  <c r="F24" i="80"/>
  <c r="G24" i="80"/>
  <c r="H24" i="80"/>
  <c r="I24" i="80"/>
  <c r="J24" i="80"/>
  <c r="A25" i="80"/>
  <c r="B25" i="80"/>
  <c r="C25" i="80"/>
  <c r="D25" i="80"/>
  <c r="E25" i="80"/>
  <c r="F25" i="80"/>
  <c r="G25" i="80"/>
  <c r="H25" i="80"/>
  <c r="I25" i="80"/>
  <c r="J25" i="80"/>
  <c r="A26" i="80"/>
  <c r="B26" i="80"/>
  <c r="C26" i="80"/>
  <c r="D26" i="80"/>
  <c r="E26" i="80"/>
  <c r="F26" i="80"/>
  <c r="G26" i="80"/>
  <c r="H26" i="80"/>
  <c r="I26" i="80"/>
  <c r="J26" i="80"/>
  <c r="A27" i="80"/>
  <c r="B27" i="80"/>
  <c r="C27" i="80"/>
  <c r="D27" i="80"/>
  <c r="E27" i="80"/>
  <c r="F27" i="80"/>
  <c r="G27" i="80"/>
  <c r="H27" i="80"/>
  <c r="I27" i="80"/>
  <c r="J27" i="80"/>
  <c r="A28" i="80"/>
  <c r="B28" i="80"/>
  <c r="C28" i="80"/>
  <c r="D28" i="80"/>
  <c r="E28" i="80"/>
  <c r="F28" i="80"/>
  <c r="G28" i="80"/>
  <c r="H28" i="80"/>
  <c r="I28" i="80"/>
  <c r="J28" i="80"/>
  <c r="A29" i="80"/>
  <c r="B29" i="80"/>
  <c r="C29" i="80"/>
  <c r="D29" i="80"/>
  <c r="E29" i="80"/>
  <c r="F29" i="80"/>
  <c r="G29" i="80"/>
  <c r="H29" i="80"/>
  <c r="I29" i="80"/>
  <c r="J29" i="80"/>
  <c r="A30" i="80"/>
  <c r="B30" i="80"/>
  <c r="C30" i="80"/>
  <c r="D30" i="80"/>
  <c r="E30" i="80"/>
  <c r="F30" i="80"/>
  <c r="G30" i="80"/>
  <c r="H30" i="80"/>
  <c r="I30" i="80"/>
  <c r="J30" i="80"/>
  <c r="A31" i="80"/>
  <c r="B31" i="80"/>
  <c r="C31" i="80"/>
  <c r="D31" i="80"/>
  <c r="E31" i="80"/>
  <c r="F31" i="80"/>
  <c r="G31" i="80"/>
  <c r="H31" i="80"/>
  <c r="I31" i="80"/>
  <c r="J31" i="80"/>
  <c r="A32" i="80"/>
  <c r="B32" i="80"/>
  <c r="C32" i="80"/>
  <c r="D32" i="80"/>
  <c r="E32" i="80"/>
  <c r="F32" i="80"/>
  <c r="G32" i="80"/>
  <c r="H32" i="80"/>
  <c r="I32" i="80"/>
  <c r="J32" i="80"/>
  <c r="A33" i="80"/>
  <c r="B33" i="80"/>
  <c r="C33" i="80"/>
  <c r="D33" i="80"/>
  <c r="E33" i="80"/>
  <c r="F33" i="80"/>
  <c r="G33" i="80"/>
  <c r="H33" i="80"/>
  <c r="I33" i="80"/>
  <c r="J33" i="80"/>
  <c r="A34" i="80"/>
  <c r="B34" i="80"/>
  <c r="C34" i="80"/>
  <c r="D34" i="80"/>
  <c r="E34" i="80"/>
  <c r="F34" i="80"/>
  <c r="G34" i="80"/>
  <c r="H34" i="80"/>
  <c r="I34" i="80"/>
  <c r="J34" i="80"/>
  <c r="A3" i="79"/>
  <c r="J3" i="79"/>
  <c r="A5" i="79"/>
  <c r="B5" i="79"/>
  <c r="C5" i="79"/>
  <c r="D5" i="79"/>
  <c r="E5" i="79"/>
  <c r="F5" i="79"/>
  <c r="G5" i="79"/>
  <c r="H5" i="79"/>
  <c r="I5" i="79"/>
  <c r="J5" i="79"/>
  <c r="A6" i="79"/>
  <c r="B6" i="79"/>
  <c r="C6" i="79"/>
  <c r="D6" i="79"/>
  <c r="E6" i="79"/>
  <c r="F6" i="79"/>
  <c r="G6" i="79"/>
  <c r="H6" i="79"/>
  <c r="I6" i="79"/>
  <c r="J6" i="79"/>
  <c r="A7" i="79"/>
  <c r="B7" i="79"/>
  <c r="C7" i="79"/>
  <c r="D7" i="79"/>
  <c r="E7" i="79"/>
  <c r="F7" i="79"/>
  <c r="G7" i="79"/>
  <c r="H7" i="79"/>
  <c r="I7" i="79"/>
  <c r="J7" i="79"/>
  <c r="A8" i="79"/>
  <c r="B8" i="79"/>
  <c r="C8" i="79"/>
  <c r="D8" i="79"/>
  <c r="E8" i="79"/>
  <c r="F8" i="79"/>
  <c r="G8" i="79"/>
  <c r="H8" i="79"/>
  <c r="I8" i="79"/>
  <c r="J8" i="79"/>
  <c r="A9" i="79"/>
  <c r="B9" i="79"/>
  <c r="C9" i="79"/>
  <c r="D9" i="79"/>
  <c r="E9" i="79"/>
  <c r="F9" i="79"/>
  <c r="G9" i="79"/>
  <c r="H9" i="79"/>
  <c r="I9" i="79"/>
  <c r="J9" i="79"/>
  <c r="A10" i="79"/>
  <c r="B10" i="79"/>
  <c r="C10" i="79"/>
  <c r="D10" i="79"/>
  <c r="E10" i="79"/>
  <c r="F10" i="79"/>
  <c r="G10" i="79"/>
  <c r="H10" i="79"/>
  <c r="I10" i="79"/>
  <c r="J10" i="79"/>
  <c r="A11" i="79"/>
  <c r="B11" i="79"/>
  <c r="C11" i="79"/>
  <c r="D11" i="79"/>
  <c r="E11" i="79"/>
  <c r="F11" i="79"/>
  <c r="G11" i="79"/>
  <c r="H11" i="79"/>
  <c r="I11" i="79"/>
  <c r="J11" i="79"/>
  <c r="A12" i="79"/>
  <c r="B12" i="79"/>
  <c r="C12" i="79"/>
  <c r="D12" i="79"/>
  <c r="E12" i="79"/>
  <c r="F12" i="79"/>
  <c r="G12" i="79"/>
  <c r="H12" i="79"/>
  <c r="I12" i="79"/>
  <c r="J12" i="79"/>
  <c r="A13" i="79"/>
  <c r="B13" i="79"/>
  <c r="C13" i="79"/>
  <c r="D13" i="79"/>
  <c r="E13" i="79"/>
  <c r="F13" i="79"/>
  <c r="G13" i="79"/>
  <c r="H13" i="79"/>
  <c r="I13" i="79"/>
  <c r="J13" i="79"/>
  <c r="A14" i="79"/>
  <c r="B14" i="79"/>
  <c r="C14" i="79"/>
  <c r="D14" i="79"/>
  <c r="E14" i="79"/>
  <c r="F14" i="79"/>
  <c r="G14" i="79"/>
  <c r="H14" i="79"/>
  <c r="I14" i="79"/>
  <c r="J14" i="79"/>
  <c r="A15" i="79"/>
  <c r="B15" i="79"/>
  <c r="C15" i="79"/>
  <c r="D15" i="79"/>
  <c r="E15" i="79"/>
  <c r="F15" i="79"/>
  <c r="G15" i="79"/>
  <c r="H15" i="79"/>
  <c r="I15" i="79"/>
  <c r="J15" i="79"/>
  <c r="A16" i="79"/>
  <c r="B16" i="79"/>
  <c r="C16" i="79"/>
  <c r="D16" i="79"/>
  <c r="E16" i="79"/>
  <c r="F16" i="79"/>
  <c r="G16" i="79"/>
  <c r="H16" i="79"/>
  <c r="I16" i="79"/>
  <c r="J16" i="79"/>
  <c r="A17" i="79"/>
  <c r="B17" i="79"/>
  <c r="C17" i="79"/>
  <c r="D17" i="79"/>
  <c r="E17" i="79"/>
  <c r="F17" i="79"/>
  <c r="G17" i="79"/>
  <c r="H17" i="79"/>
  <c r="I17" i="79"/>
  <c r="J17" i="79"/>
  <c r="A18" i="79"/>
  <c r="B18" i="79"/>
  <c r="C18" i="79"/>
  <c r="D18" i="79"/>
  <c r="E18" i="79"/>
  <c r="F18" i="79"/>
  <c r="G18" i="79"/>
  <c r="H18" i="79"/>
  <c r="I18" i="79"/>
  <c r="J18" i="79"/>
  <c r="A19" i="79"/>
  <c r="B19" i="79"/>
  <c r="C19" i="79"/>
  <c r="D19" i="79"/>
  <c r="E19" i="79"/>
  <c r="F19" i="79"/>
  <c r="G19" i="79"/>
  <c r="H19" i="79"/>
  <c r="I19" i="79"/>
  <c r="J19" i="79"/>
  <c r="A20" i="79"/>
  <c r="B20" i="79"/>
  <c r="C20" i="79"/>
  <c r="D20" i="79"/>
  <c r="E20" i="79"/>
  <c r="F20" i="79"/>
  <c r="G20" i="79"/>
  <c r="H20" i="79"/>
  <c r="I20" i="79"/>
  <c r="J20" i="79"/>
  <c r="A21" i="79"/>
  <c r="B21" i="79"/>
  <c r="C21" i="79"/>
  <c r="D21" i="79"/>
  <c r="E21" i="79"/>
  <c r="F21" i="79"/>
  <c r="G21" i="79"/>
  <c r="H21" i="79"/>
  <c r="I21" i="79"/>
  <c r="J21" i="79"/>
  <c r="A22" i="79"/>
  <c r="B22" i="79"/>
  <c r="C22" i="79"/>
  <c r="D22" i="79"/>
  <c r="E22" i="79"/>
  <c r="F22" i="79"/>
  <c r="G22" i="79"/>
  <c r="H22" i="79"/>
  <c r="I22" i="79"/>
  <c r="J22" i="79"/>
  <c r="A23" i="79"/>
  <c r="B23" i="79"/>
  <c r="C23" i="79"/>
  <c r="D23" i="79"/>
  <c r="E23" i="79"/>
  <c r="F23" i="79"/>
  <c r="G23" i="79"/>
  <c r="H23" i="79"/>
  <c r="I23" i="79"/>
  <c r="J23" i="79"/>
  <c r="A24" i="79"/>
  <c r="B24" i="79"/>
  <c r="C24" i="79"/>
  <c r="D24" i="79"/>
  <c r="E24" i="79"/>
  <c r="F24" i="79"/>
  <c r="G24" i="79"/>
  <c r="H24" i="79"/>
  <c r="I24" i="79"/>
  <c r="J24" i="79"/>
  <c r="A25" i="79"/>
  <c r="B25" i="79"/>
  <c r="C25" i="79"/>
  <c r="D25" i="79"/>
  <c r="E25" i="79"/>
  <c r="F25" i="79"/>
  <c r="G25" i="79"/>
  <c r="H25" i="79"/>
  <c r="I25" i="79"/>
  <c r="J25" i="79"/>
  <c r="A26" i="79"/>
  <c r="B26" i="79"/>
  <c r="C26" i="79"/>
  <c r="D26" i="79"/>
  <c r="E26" i="79"/>
  <c r="F26" i="79"/>
  <c r="G26" i="79"/>
  <c r="H26" i="79"/>
  <c r="I26" i="79"/>
  <c r="J26" i="79"/>
  <c r="A27" i="79"/>
  <c r="B27" i="79"/>
  <c r="C27" i="79"/>
  <c r="D27" i="79"/>
  <c r="E27" i="79"/>
  <c r="F27" i="79"/>
  <c r="G27" i="79"/>
  <c r="H27" i="79"/>
  <c r="I27" i="79"/>
  <c r="J27" i="79"/>
  <c r="A28" i="79"/>
  <c r="B28" i="79"/>
  <c r="C28" i="79"/>
  <c r="D28" i="79"/>
  <c r="E28" i="79"/>
  <c r="F28" i="79"/>
  <c r="G28" i="79"/>
  <c r="H28" i="79"/>
  <c r="I28" i="79"/>
  <c r="J28" i="79"/>
  <c r="A29" i="79"/>
  <c r="B29" i="79"/>
  <c r="C29" i="79"/>
  <c r="D29" i="79"/>
  <c r="E29" i="79"/>
  <c r="F29" i="79"/>
  <c r="G29" i="79"/>
  <c r="H29" i="79"/>
  <c r="I29" i="79"/>
  <c r="J29" i="79"/>
  <c r="A30" i="79"/>
  <c r="B30" i="79"/>
  <c r="C30" i="79"/>
  <c r="D30" i="79"/>
  <c r="E30" i="79"/>
  <c r="F30" i="79"/>
  <c r="G30" i="79"/>
  <c r="H30" i="79"/>
  <c r="I30" i="79"/>
  <c r="J30" i="79"/>
  <c r="A31" i="79"/>
  <c r="B31" i="79"/>
  <c r="C31" i="79"/>
  <c r="D31" i="79"/>
  <c r="E31" i="79"/>
  <c r="F31" i="79"/>
  <c r="G31" i="79"/>
  <c r="H31" i="79"/>
  <c r="I31" i="79"/>
  <c r="J31" i="79"/>
  <c r="A32" i="79"/>
  <c r="B32" i="79"/>
  <c r="C32" i="79"/>
  <c r="D32" i="79"/>
  <c r="E32" i="79"/>
  <c r="F32" i="79"/>
  <c r="G32" i="79"/>
  <c r="H32" i="79"/>
  <c r="I32" i="79"/>
  <c r="J32" i="79"/>
  <c r="A33" i="79"/>
  <c r="B33" i="79"/>
  <c r="C33" i="79"/>
  <c r="D33" i="79"/>
  <c r="E33" i="79"/>
  <c r="F33" i="79"/>
  <c r="G33" i="79"/>
  <c r="H33" i="79"/>
  <c r="I33" i="79"/>
  <c r="J33" i="79"/>
  <c r="A34" i="79"/>
  <c r="B34" i="79"/>
  <c r="C34" i="79"/>
  <c r="D34" i="79"/>
  <c r="E34" i="79"/>
  <c r="F34" i="79"/>
  <c r="G34" i="79"/>
  <c r="H34" i="79"/>
  <c r="I34" i="79"/>
  <c r="J34" i="79"/>
  <c r="A3" i="78"/>
  <c r="J3" i="78"/>
  <c r="A5" i="78"/>
  <c r="B5" i="78"/>
  <c r="C5" i="78"/>
  <c r="D5" i="78"/>
  <c r="E5" i="78"/>
  <c r="F5" i="78"/>
  <c r="G5" i="78"/>
  <c r="H5" i="78"/>
  <c r="I5" i="78"/>
  <c r="J5" i="78"/>
  <c r="A6" i="78"/>
  <c r="B6" i="78"/>
  <c r="C6" i="78"/>
  <c r="D6" i="78"/>
  <c r="E6" i="78"/>
  <c r="F6" i="78"/>
  <c r="G6" i="78"/>
  <c r="H6" i="78"/>
  <c r="I6" i="78"/>
  <c r="J6" i="78"/>
  <c r="A7" i="78"/>
  <c r="B7" i="78"/>
  <c r="C7" i="78"/>
  <c r="D7" i="78"/>
  <c r="E7" i="78"/>
  <c r="F7" i="78"/>
  <c r="G7" i="78"/>
  <c r="H7" i="78"/>
  <c r="I7" i="78"/>
  <c r="J7" i="78"/>
  <c r="A8" i="78"/>
  <c r="B8" i="78"/>
  <c r="C8" i="78"/>
  <c r="D8" i="78"/>
  <c r="E8" i="78"/>
  <c r="F8" i="78"/>
  <c r="G8" i="78"/>
  <c r="H8" i="78"/>
  <c r="I8" i="78"/>
  <c r="J8" i="78"/>
  <c r="A9" i="78"/>
  <c r="B9" i="78"/>
  <c r="C9" i="78"/>
  <c r="D9" i="78"/>
  <c r="E9" i="78"/>
  <c r="F9" i="78"/>
  <c r="G9" i="78"/>
  <c r="H9" i="78"/>
  <c r="I9" i="78"/>
  <c r="J9" i="78"/>
  <c r="A10" i="78"/>
  <c r="B10" i="78"/>
  <c r="C10" i="78"/>
  <c r="D10" i="78"/>
  <c r="E10" i="78"/>
  <c r="F10" i="78"/>
  <c r="G10" i="78"/>
  <c r="H10" i="78"/>
  <c r="I10" i="78"/>
  <c r="J10" i="78"/>
  <c r="A11" i="78"/>
  <c r="B11" i="78"/>
  <c r="C11" i="78"/>
  <c r="D11" i="78"/>
  <c r="E11" i="78"/>
  <c r="F11" i="78"/>
  <c r="G11" i="78"/>
  <c r="H11" i="78"/>
  <c r="I11" i="78"/>
  <c r="J11" i="78"/>
  <c r="A12" i="78"/>
  <c r="B12" i="78"/>
  <c r="C12" i="78"/>
  <c r="D12" i="78"/>
  <c r="E12" i="78"/>
  <c r="F12" i="78"/>
  <c r="G12" i="78"/>
  <c r="H12" i="78"/>
  <c r="I12" i="78"/>
  <c r="J12" i="78"/>
  <c r="A13" i="78"/>
  <c r="B13" i="78"/>
  <c r="C13" i="78"/>
  <c r="D13" i="78"/>
  <c r="E13" i="78"/>
  <c r="F13" i="78"/>
  <c r="G13" i="78"/>
  <c r="H13" i="78"/>
  <c r="I13" i="78"/>
  <c r="J13" i="78"/>
  <c r="A14" i="78"/>
  <c r="B14" i="78"/>
  <c r="C14" i="78"/>
  <c r="D14" i="78"/>
  <c r="E14" i="78"/>
  <c r="F14" i="78"/>
  <c r="G14" i="78"/>
  <c r="H14" i="78"/>
  <c r="I14" i="78"/>
  <c r="J14" i="78"/>
  <c r="A15" i="78"/>
  <c r="B15" i="78"/>
  <c r="C15" i="78"/>
  <c r="D15" i="78"/>
  <c r="E15" i="78"/>
  <c r="F15" i="78"/>
  <c r="G15" i="78"/>
  <c r="H15" i="78"/>
  <c r="I15" i="78"/>
  <c r="J15" i="78"/>
  <c r="A16" i="78"/>
  <c r="B16" i="78"/>
  <c r="C16" i="78"/>
  <c r="D16" i="78"/>
  <c r="E16" i="78"/>
  <c r="F16" i="78"/>
  <c r="G16" i="78"/>
  <c r="H16" i="78"/>
  <c r="I16" i="78"/>
  <c r="J16" i="78"/>
  <c r="A17" i="78"/>
  <c r="B17" i="78"/>
  <c r="C17" i="78"/>
  <c r="D17" i="78"/>
  <c r="E17" i="78"/>
  <c r="F17" i="78"/>
  <c r="G17" i="78"/>
  <c r="H17" i="78"/>
  <c r="I17" i="78"/>
  <c r="J17" i="78"/>
  <c r="A18" i="78"/>
  <c r="B18" i="78"/>
  <c r="C18" i="78"/>
  <c r="D18" i="78"/>
  <c r="E18" i="78"/>
  <c r="F18" i="78"/>
  <c r="G18" i="78"/>
  <c r="H18" i="78"/>
  <c r="I18" i="78"/>
  <c r="J18" i="78"/>
  <c r="A19" i="78"/>
  <c r="B19" i="78"/>
  <c r="C19" i="78"/>
  <c r="D19" i="78"/>
  <c r="E19" i="78"/>
  <c r="F19" i="78"/>
  <c r="G19" i="78"/>
  <c r="H19" i="78"/>
  <c r="I19" i="78"/>
  <c r="J19" i="78"/>
  <c r="A20" i="78"/>
  <c r="B20" i="78"/>
  <c r="C20" i="78"/>
  <c r="D20" i="78"/>
  <c r="E20" i="78"/>
  <c r="F20" i="78"/>
  <c r="G20" i="78"/>
  <c r="H20" i="78"/>
  <c r="I20" i="78"/>
  <c r="J20" i="78"/>
  <c r="A21" i="78"/>
  <c r="B21" i="78"/>
  <c r="C21" i="78"/>
  <c r="D21" i="78"/>
  <c r="E21" i="78"/>
  <c r="F21" i="78"/>
  <c r="G21" i="78"/>
  <c r="H21" i="78"/>
  <c r="I21" i="78"/>
  <c r="J21" i="78"/>
  <c r="A22" i="78"/>
  <c r="B22" i="78"/>
  <c r="C22" i="78"/>
  <c r="D22" i="78"/>
  <c r="E22" i="78"/>
  <c r="F22" i="78"/>
  <c r="G22" i="78"/>
  <c r="H22" i="78"/>
  <c r="I22" i="78"/>
  <c r="J22" i="78"/>
  <c r="A23" i="78"/>
  <c r="B23" i="78"/>
  <c r="C23" i="78"/>
  <c r="D23" i="78"/>
  <c r="E23" i="78"/>
  <c r="F23" i="78"/>
  <c r="G23" i="78"/>
  <c r="H23" i="78"/>
  <c r="I23" i="78"/>
  <c r="J23" i="78"/>
  <c r="A24" i="78"/>
  <c r="B24" i="78"/>
  <c r="C24" i="78"/>
  <c r="D24" i="78"/>
  <c r="E24" i="78"/>
  <c r="F24" i="78"/>
  <c r="G24" i="78"/>
  <c r="H24" i="78"/>
  <c r="I24" i="78"/>
  <c r="J24" i="78"/>
  <c r="A25" i="78"/>
  <c r="B25" i="78"/>
  <c r="C25" i="78"/>
  <c r="D25" i="78"/>
  <c r="E25" i="78"/>
  <c r="F25" i="78"/>
  <c r="G25" i="78"/>
  <c r="H25" i="78"/>
  <c r="I25" i="78"/>
  <c r="J25" i="78"/>
  <c r="A26" i="78"/>
  <c r="B26" i="78"/>
  <c r="C26" i="78"/>
  <c r="D26" i="78"/>
  <c r="E26" i="78"/>
  <c r="F26" i="78"/>
  <c r="G26" i="78"/>
  <c r="H26" i="78"/>
  <c r="I26" i="78"/>
  <c r="J26" i="78"/>
  <c r="A27" i="78"/>
  <c r="B27" i="78"/>
  <c r="C27" i="78"/>
  <c r="D27" i="78"/>
  <c r="E27" i="78"/>
  <c r="F27" i="78"/>
  <c r="G27" i="78"/>
  <c r="H27" i="78"/>
  <c r="I27" i="78"/>
  <c r="J27" i="78"/>
  <c r="A28" i="78"/>
  <c r="B28" i="78"/>
  <c r="C28" i="78"/>
  <c r="D28" i="78"/>
  <c r="E28" i="78"/>
  <c r="F28" i="78"/>
  <c r="G28" i="78"/>
  <c r="H28" i="78"/>
  <c r="I28" i="78"/>
  <c r="J28" i="78"/>
  <c r="A29" i="78"/>
  <c r="B29" i="78"/>
  <c r="C29" i="78"/>
  <c r="D29" i="78"/>
  <c r="E29" i="78"/>
  <c r="F29" i="78"/>
  <c r="G29" i="78"/>
  <c r="H29" i="78"/>
  <c r="I29" i="78"/>
  <c r="J29" i="78"/>
  <c r="A30" i="78"/>
  <c r="B30" i="78"/>
  <c r="C30" i="78"/>
  <c r="D30" i="78"/>
  <c r="E30" i="78"/>
  <c r="F30" i="78"/>
  <c r="G30" i="78"/>
  <c r="H30" i="78"/>
  <c r="I30" i="78"/>
  <c r="J30" i="78"/>
  <c r="A31" i="78"/>
  <c r="B31" i="78"/>
  <c r="C31" i="78"/>
  <c r="D31" i="78"/>
  <c r="E31" i="78"/>
  <c r="F31" i="78"/>
  <c r="G31" i="78"/>
  <c r="H31" i="78"/>
  <c r="I31" i="78"/>
  <c r="J31" i="78"/>
  <c r="A32" i="78"/>
  <c r="B32" i="78"/>
  <c r="C32" i="78"/>
  <c r="D32" i="78"/>
  <c r="E32" i="78"/>
  <c r="F32" i="78"/>
  <c r="G32" i="78"/>
  <c r="H32" i="78"/>
  <c r="I32" i="78"/>
  <c r="J32" i="78"/>
  <c r="A33" i="78"/>
  <c r="B33" i="78"/>
  <c r="C33" i="78"/>
  <c r="D33" i="78"/>
  <c r="E33" i="78"/>
  <c r="F33" i="78"/>
  <c r="G33" i="78"/>
  <c r="H33" i="78"/>
  <c r="I33" i="78"/>
  <c r="J33" i="78"/>
  <c r="A34" i="78"/>
  <c r="B34" i="78"/>
  <c r="C34" i="78"/>
  <c r="D34" i="78"/>
  <c r="E34" i="78"/>
  <c r="F34" i="78"/>
  <c r="G34" i="78"/>
  <c r="H34" i="78"/>
  <c r="I34" i="78"/>
  <c r="J34" i="78"/>
  <c r="A3" i="77"/>
  <c r="J3" i="77"/>
  <c r="A5" i="77"/>
  <c r="B5" i="77"/>
  <c r="C5" i="77"/>
  <c r="D5" i="77"/>
  <c r="E5" i="77"/>
  <c r="F5" i="77"/>
  <c r="G5" i="77"/>
  <c r="H5" i="77"/>
  <c r="I5" i="77"/>
  <c r="J5" i="77"/>
  <c r="A6" i="77"/>
  <c r="B6" i="77"/>
  <c r="C6" i="77"/>
  <c r="D6" i="77"/>
  <c r="E6" i="77"/>
  <c r="F6" i="77"/>
  <c r="G6" i="77"/>
  <c r="H6" i="77"/>
  <c r="I6" i="77"/>
  <c r="J6" i="77"/>
  <c r="A7" i="77"/>
  <c r="B7" i="77"/>
  <c r="C7" i="77"/>
  <c r="D7" i="77"/>
  <c r="E7" i="77"/>
  <c r="F7" i="77"/>
  <c r="G7" i="77"/>
  <c r="H7" i="77"/>
  <c r="I7" i="77"/>
  <c r="J7" i="77"/>
  <c r="A8" i="77"/>
  <c r="B8" i="77"/>
  <c r="C8" i="77"/>
  <c r="D8" i="77"/>
  <c r="E8" i="77"/>
  <c r="F8" i="77"/>
  <c r="G8" i="77"/>
  <c r="H8" i="77"/>
  <c r="I8" i="77"/>
  <c r="J8" i="77"/>
  <c r="A9" i="77"/>
  <c r="B9" i="77"/>
  <c r="C9" i="77"/>
  <c r="D9" i="77"/>
  <c r="E9" i="77"/>
  <c r="F9" i="77"/>
  <c r="G9" i="77"/>
  <c r="H9" i="77"/>
  <c r="I9" i="77"/>
  <c r="J9" i="77"/>
  <c r="A10" i="77"/>
  <c r="B10" i="77"/>
  <c r="C10" i="77"/>
  <c r="D10" i="77"/>
  <c r="E10" i="77"/>
  <c r="F10" i="77"/>
  <c r="G10" i="77"/>
  <c r="H10" i="77"/>
  <c r="I10" i="77"/>
  <c r="J10" i="77"/>
  <c r="A11" i="77"/>
  <c r="B11" i="77"/>
  <c r="C11" i="77"/>
  <c r="D11" i="77"/>
  <c r="E11" i="77"/>
  <c r="F11" i="77"/>
  <c r="G11" i="77"/>
  <c r="H11" i="77"/>
  <c r="I11" i="77"/>
  <c r="J11" i="77"/>
  <c r="A12" i="77"/>
  <c r="B12" i="77"/>
  <c r="C12" i="77"/>
  <c r="D12" i="77"/>
  <c r="E12" i="77"/>
  <c r="F12" i="77"/>
  <c r="G12" i="77"/>
  <c r="H12" i="77"/>
  <c r="I12" i="77"/>
  <c r="J12" i="77"/>
  <c r="A13" i="77"/>
  <c r="B13" i="77"/>
  <c r="C13" i="77"/>
  <c r="D13" i="77"/>
  <c r="E13" i="77"/>
  <c r="F13" i="77"/>
  <c r="G13" i="77"/>
  <c r="H13" i="77"/>
  <c r="I13" i="77"/>
  <c r="J13" i="77"/>
  <c r="A14" i="77"/>
  <c r="B14" i="77"/>
  <c r="C14" i="77"/>
  <c r="D14" i="77"/>
  <c r="E14" i="77"/>
  <c r="F14" i="77"/>
  <c r="G14" i="77"/>
  <c r="H14" i="77"/>
  <c r="I14" i="77"/>
  <c r="J14" i="77"/>
  <c r="A15" i="77"/>
  <c r="B15" i="77"/>
  <c r="C15" i="77"/>
  <c r="D15" i="77"/>
  <c r="E15" i="77"/>
  <c r="F15" i="77"/>
  <c r="G15" i="77"/>
  <c r="H15" i="77"/>
  <c r="I15" i="77"/>
  <c r="J15" i="77"/>
  <c r="A16" i="77"/>
  <c r="B16" i="77"/>
  <c r="C16" i="77"/>
  <c r="D16" i="77"/>
  <c r="E16" i="77"/>
  <c r="F16" i="77"/>
  <c r="G16" i="77"/>
  <c r="H16" i="77"/>
  <c r="I16" i="77"/>
  <c r="J16" i="77"/>
  <c r="A17" i="77"/>
  <c r="B17" i="77"/>
  <c r="C17" i="77"/>
  <c r="D17" i="77"/>
  <c r="E17" i="77"/>
  <c r="F17" i="77"/>
  <c r="G17" i="77"/>
  <c r="H17" i="77"/>
  <c r="I17" i="77"/>
  <c r="J17" i="77"/>
  <c r="A18" i="77"/>
  <c r="B18" i="77"/>
  <c r="C18" i="77"/>
  <c r="D18" i="77"/>
  <c r="E18" i="77"/>
  <c r="F18" i="77"/>
  <c r="G18" i="77"/>
  <c r="H18" i="77"/>
  <c r="I18" i="77"/>
  <c r="J18" i="77"/>
  <c r="A19" i="77"/>
  <c r="B19" i="77"/>
  <c r="C19" i="77"/>
  <c r="D19" i="77"/>
  <c r="E19" i="77"/>
  <c r="F19" i="77"/>
  <c r="G19" i="77"/>
  <c r="H19" i="77"/>
  <c r="I19" i="77"/>
  <c r="J19" i="77"/>
  <c r="A20" i="77"/>
  <c r="B20" i="77"/>
  <c r="C20" i="77"/>
  <c r="D20" i="77"/>
  <c r="E20" i="77"/>
  <c r="F20" i="77"/>
  <c r="G20" i="77"/>
  <c r="H20" i="77"/>
  <c r="I20" i="77"/>
  <c r="J20" i="77"/>
  <c r="A21" i="77"/>
  <c r="B21" i="77"/>
  <c r="C21" i="77"/>
  <c r="D21" i="77"/>
  <c r="E21" i="77"/>
  <c r="F21" i="77"/>
  <c r="G21" i="77"/>
  <c r="H21" i="77"/>
  <c r="I21" i="77"/>
  <c r="J21" i="77"/>
  <c r="A22" i="77"/>
  <c r="B22" i="77"/>
  <c r="C22" i="77"/>
  <c r="D22" i="77"/>
  <c r="E22" i="77"/>
  <c r="F22" i="77"/>
  <c r="G22" i="77"/>
  <c r="H22" i="77"/>
  <c r="I22" i="77"/>
  <c r="J22" i="77"/>
  <c r="A23" i="77"/>
  <c r="B23" i="77"/>
  <c r="C23" i="77"/>
  <c r="D23" i="77"/>
  <c r="E23" i="77"/>
  <c r="F23" i="77"/>
  <c r="G23" i="77"/>
  <c r="H23" i="77"/>
  <c r="I23" i="77"/>
  <c r="J23" i="77"/>
  <c r="A24" i="77"/>
  <c r="B24" i="77"/>
  <c r="C24" i="77"/>
  <c r="D24" i="77"/>
  <c r="E24" i="77"/>
  <c r="F24" i="77"/>
  <c r="G24" i="77"/>
  <c r="H24" i="77"/>
  <c r="I24" i="77"/>
  <c r="J24" i="77"/>
  <c r="A25" i="77"/>
  <c r="B25" i="77"/>
  <c r="C25" i="77"/>
  <c r="D25" i="77"/>
  <c r="E25" i="77"/>
  <c r="F25" i="77"/>
  <c r="G25" i="77"/>
  <c r="H25" i="77"/>
  <c r="I25" i="77"/>
  <c r="J25" i="77"/>
  <c r="A26" i="77"/>
  <c r="B26" i="77"/>
  <c r="C26" i="77"/>
  <c r="D26" i="77"/>
  <c r="E26" i="77"/>
  <c r="F26" i="77"/>
  <c r="G26" i="77"/>
  <c r="H26" i="77"/>
  <c r="I26" i="77"/>
  <c r="J26" i="77"/>
  <c r="A27" i="77"/>
  <c r="B27" i="77"/>
  <c r="C27" i="77"/>
  <c r="D27" i="77"/>
  <c r="E27" i="77"/>
  <c r="F27" i="77"/>
  <c r="G27" i="77"/>
  <c r="H27" i="77"/>
  <c r="I27" i="77"/>
  <c r="J27" i="77"/>
  <c r="A28" i="77"/>
  <c r="B28" i="77"/>
  <c r="C28" i="77"/>
  <c r="D28" i="77"/>
  <c r="E28" i="77"/>
  <c r="F28" i="77"/>
  <c r="G28" i="77"/>
  <c r="H28" i="77"/>
  <c r="I28" i="77"/>
  <c r="J28" i="77"/>
  <c r="A29" i="77"/>
  <c r="B29" i="77"/>
  <c r="C29" i="77"/>
  <c r="D29" i="77"/>
  <c r="E29" i="77"/>
  <c r="F29" i="77"/>
  <c r="G29" i="77"/>
  <c r="H29" i="77"/>
  <c r="I29" i="77"/>
  <c r="J29" i="77"/>
  <c r="A30" i="77"/>
  <c r="B30" i="77"/>
  <c r="C30" i="77"/>
  <c r="D30" i="77"/>
  <c r="E30" i="77"/>
  <c r="F30" i="77"/>
  <c r="G30" i="77"/>
  <c r="H30" i="77"/>
  <c r="I30" i="77"/>
  <c r="J30" i="77"/>
  <c r="A31" i="77"/>
  <c r="B31" i="77"/>
  <c r="C31" i="77"/>
  <c r="D31" i="77"/>
  <c r="E31" i="77"/>
  <c r="F31" i="77"/>
  <c r="G31" i="77"/>
  <c r="H31" i="77"/>
  <c r="I31" i="77"/>
  <c r="J31" i="77"/>
  <c r="A32" i="77"/>
  <c r="B32" i="77"/>
  <c r="C32" i="77"/>
  <c r="D32" i="77"/>
  <c r="E32" i="77"/>
  <c r="F32" i="77"/>
  <c r="G32" i="77"/>
  <c r="H32" i="77"/>
  <c r="I32" i="77"/>
  <c r="J32" i="77"/>
  <c r="A33" i="77"/>
  <c r="B33" i="77"/>
  <c r="C33" i="77"/>
  <c r="D33" i="77"/>
  <c r="E33" i="77"/>
  <c r="F33" i="77"/>
  <c r="G33" i="77"/>
  <c r="H33" i="77"/>
  <c r="I33" i="77"/>
  <c r="J33" i="77"/>
  <c r="A34" i="77"/>
  <c r="B34" i="77"/>
  <c r="C34" i="77"/>
  <c r="D34" i="77"/>
  <c r="E34" i="77"/>
  <c r="F34" i="77"/>
  <c r="G34" i="77"/>
  <c r="H34" i="77"/>
  <c r="I34" i="77"/>
  <c r="J34" i="77"/>
  <c r="A3" i="76"/>
  <c r="J3" i="76"/>
  <c r="A5" i="76"/>
  <c r="B5" i="76"/>
  <c r="C5" i="76"/>
  <c r="D5" i="76"/>
  <c r="E5" i="76"/>
  <c r="F5" i="76"/>
  <c r="G5" i="76"/>
  <c r="H5" i="76"/>
  <c r="I5" i="76"/>
  <c r="J5" i="76"/>
  <c r="A6" i="76"/>
  <c r="B6" i="76"/>
  <c r="C6" i="76"/>
  <c r="D6" i="76"/>
  <c r="E6" i="76"/>
  <c r="F6" i="76"/>
  <c r="G6" i="76"/>
  <c r="H6" i="76"/>
  <c r="I6" i="76"/>
  <c r="J6" i="76"/>
  <c r="A7" i="76"/>
  <c r="B7" i="76"/>
  <c r="C7" i="76"/>
  <c r="D7" i="76"/>
  <c r="E7" i="76"/>
  <c r="F7" i="76"/>
  <c r="G7" i="76"/>
  <c r="H7" i="76"/>
  <c r="I7" i="76"/>
  <c r="J7" i="76"/>
  <c r="A8" i="76"/>
  <c r="B8" i="76"/>
  <c r="C8" i="76"/>
  <c r="D8" i="76"/>
  <c r="E8" i="76"/>
  <c r="F8" i="76"/>
  <c r="G8" i="76"/>
  <c r="H8" i="76"/>
  <c r="I8" i="76"/>
  <c r="J8" i="76"/>
  <c r="A9" i="76"/>
  <c r="B9" i="76"/>
  <c r="C9" i="76"/>
  <c r="D9" i="76"/>
  <c r="E9" i="76"/>
  <c r="F9" i="76"/>
  <c r="G9" i="76"/>
  <c r="H9" i="76"/>
  <c r="I9" i="76"/>
  <c r="J9" i="76"/>
  <c r="A10" i="76"/>
  <c r="B10" i="76"/>
  <c r="C10" i="76"/>
  <c r="D10" i="76"/>
  <c r="E10" i="76"/>
  <c r="F10" i="76"/>
  <c r="G10" i="76"/>
  <c r="H10" i="76"/>
  <c r="I10" i="76"/>
  <c r="J10" i="76"/>
  <c r="A11" i="76"/>
  <c r="B11" i="76"/>
  <c r="C11" i="76"/>
  <c r="D11" i="76"/>
  <c r="E11" i="76"/>
  <c r="F11" i="76"/>
  <c r="G11" i="76"/>
  <c r="H11" i="76"/>
  <c r="I11" i="76"/>
  <c r="J11" i="76"/>
  <c r="A12" i="76"/>
  <c r="B12" i="76"/>
  <c r="C12" i="76"/>
  <c r="D12" i="76"/>
  <c r="E12" i="76"/>
  <c r="F12" i="76"/>
  <c r="G12" i="76"/>
  <c r="H12" i="76"/>
  <c r="I12" i="76"/>
  <c r="J12" i="76"/>
  <c r="A13" i="76"/>
  <c r="B13" i="76"/>
  <c r="C13" i="76"/>
  <c r="D13" i="76"/>
  <c r="E13" i="76"/>
  <c r="F13" i="76"/>
  <c r="G13" i="76"/>
  <c r="H13" i="76"/>
  <c r="I13" i="76"/>
  <c r="J13" i="76"/>
  <c r="A14" i="76"/>
  <c r="B14" i="76"/>
  <c r="C14" i="76"/>
  <c r="D14" i="76"/>
  <c r="E14" i="76"/>
  <c r="F14" i="76"/>
  <c r="G14" i="76"/>
  <c r="H14" i="76"/>
  <c r="I14" i="76"/>
  <c r="J14" i="76"/>
  <c r="A15" i="76"/>
  <c r="B15" i="76"/>
  <c r="C15" i="76"/>
  <c r="D15" i="76"/>
  <c r="E15" i="76"/>
  <c r="F15" i="76"/>
  <c r="G15" i="76"/>
  <c r="H15" i="76"/>
  <c r="I15" i="76"/>
  <c r="J15" i="76"/>
  <c r="A16" i="76"/>
  <c r="B16" i="76"/>
  <c r="C16" i="76"/>
  <c r="D16" i="76"/>
  <c r="E16" i="76"/>
  <c r="F16" i="76"/>
  <c r="G16" i="76"/>
  <c r="H16" i="76"/>
  <c r="I16" i="76"/>
  <c r="J16" i="76"/>
  <c r="A17" i="76"/>
  <c r="B17" i="76"/>
  <c r="C17" i="76"/>
  <c r="D17" i="76"/>
  <c r="E17" i="76"/>
  <c r="F17" i="76"/>
  <c r="G17" i="76"/>
  <c r="H17" i="76"/>
  <c r="I17" i="76"/>
  <c r="J17" i="76"/>
  <c r="A18" i="76"/>
  <c r="B18" i="76"/>
  <c r="C18" i="76"/>
  <c r="D18" i="76"/>
  <c r="E18" i="76"/>
  <c r="F18" i="76"/>
  <c r="G18" i="76"/>
  <c r="H18" i="76"/>
  <c r="I18" i="76"/>
  <c r="J18" i="76"/>
  <c r="A19" i="76"/>
  <c r="B19" i="76"/>
  <c r="C19" i="76"/>
  <c r="D19" i="76"/>
  <c r="E19" i="76"/>
  <c r="F19" i="76"/>
  <c r="G19" i="76"/>
  <c r="H19" i="76"/>
  <c r="I19" i="76"/>
  <c r="J19" i="76"/>
  <c r="A20" i="76"/>
  <c r="B20" i="76"/>
  <c r="C20" i="76"/>
  <c r="D20" i="76"/>
  <c r="E20" i="76"/>
  <c r="F20" i="76"/>
  <c r="G20" i="76"/>
  <c r="H20" i="76"/>
  <c r="I20" i="76"/>
  <c r="J20" i="76"/>
  <c r="A21" i="76"/>
  <c r="B21" i="76"/>
  <c r="C21" i="76"/>
  <c r="D21" i="76"/>
  <c r="E21" i="76"/>
  <c r="F21" i="76"/>
  <c r="G21" i="76"/>
  <c r="H21" i="76"/>
  <c r="I21" i="76"/>
  <c r="J21" i="76"/>
  <c r="A22" i="76"/>
  <c r="B22" i="76"/>
  <c r="C22" i="76"/>
  <c r="D22" i="76"/>
  <c r="E22" i="76"/>
  <c r="F22" i="76"/>
  <c r="G22" i="76"/>
  <c r="H22" i="76"/>
  <c r="I22" i="76"/>
  <c r="J22" i="76"/>
  <c r="A23" i="76"/>
  <c r="B23" i="76"/>
  <c r="C23" i="76"/>
  <c r="D23" i="76"/>
  <c r="E23" i="76"/>
  <c r="F23" i="76"/>
  <c r="G23" i="76"/>
  <c r="H23" i="76"/>
  <c r="I23" i="76"/>
  <c r="J23" i="76"/>
  <c r="A24" i="76"/>
  <c r="B24" i="76"/>
  <c r="C24" i="76"/>
  <c r="D24" i="76"/>
  <c r="E24" i="76"/>
  <c r="F24" i="76"/>
  <c r="G24" i="76"/>
  <c r="H24" i="76"/>
  <c r="I24" i="76"/>
  <c r="J24" i="76"/>
  <c r="A25" i="76"/>
  <c r="B25" i="76"/>
  <c r="C25" i="76"/>
  <c r="D25" i="76"/>
  <c r="E25" i="76"/>
  <c r="F25" i="76"/>
  <c r="G25" i="76"/>
  <c r="H25" i="76"/>
  <c r="I25" i="76"/>
  <c r="J25" i="76"/>
  <c r="A26" i="76"/>
  <c r="B26" i="76"/>
  <c r="C26" i="76"/>
  <c r="D26" i="76"/>
  <c r="E26" i="76"/>
  <c r="F26" i="76"/>
  <c r="G26" i="76"/>
  <c r="H26" i="76"/>
  <c r="I26" i="76"/>
  <c r="J26" i="76"/>
  <c r="A27" i="76"/>
  <c r="B27" i="76"/>
  <c r="C27" i="76"/>
  <c r="D27" i="76"/>
  <c r="E27" i="76"/>
  <c r="F27" i="76"/>
  <c r="G27" i="76"/>
  <c r="H27" i="76"/>
  <c r="I27" i="76"/>
  <c r="J27" i="76"/>
  <c r="A28" i="76"/>
  <c r="B28" i="76"/>
  <c r="C28" i="76"/>
  <c r="D28" i="76"/>
  <c r="E28" i="76"/>
  <c r="F28" i="76"/>
  <c r="G28" i="76"/>
  <c r="H28" i="76"/>
  <c r="I28" i="76"/>
  <c r="J28" i="76"/>
  <c r="A29" i="76"/>
  <c r="B29" i="76"/>
  <c r="C29" i="76"/>
  <c r="D29" i="76"/>
  <c r="E29" i="76"/>
  <c r="F29" i="76"/>
  <c r="G29" i="76"/>
  <c r="H29" i="76"/>
  <c r="I29" i="76"/>
  <c r="J29" i="76"/>
  <c r="A30" i="76"/>
  <c r="B30" i="76"/>
  <c r="C30" i="76"/>
  <c r="D30" i="76"/>
  <c r="E30" i="76"/>
  <c r="F30" i="76"/>
  <c r="G30" i="76"/>
  <c r="H30" i="76"/>
  <c r="I30" i="76"/>
  <c r="J30" i="76"/>
  <c r="A31" i="76"/>
  <c r="B31" i="76"/>
  <c r="C31" i="76"/>
  <c r="D31" i="76"/>
  <c r="E31" i="76"/>
  <c r="F31" i="76"/>
  <c r="G31" i="76"/>
  <c r="H31" i="76"/>
  <c r="I31" i="76"/>
  <c r="J31" i="76"/>
  <c r="A32" i="76"/>
  <c r="B32" i="76"/>
  <c r="C32" i="76"/>
  <c r="D32" i="76"/>
  <c r="E32" i="76"/>
  <c r="F32" i="76"/>
  <c r="G32" i="76"/>
  <c r="H32" i="76"/>
  <c r="I32" i="76"/>
  <c r="J32" i="76"/>
  <c r="A33" i="76"/>
  <c r="B33" i="76"/>
  <c r="C33" i="76"/>
  <c r="D33" i="76"/>
  <c r="E33" i="76"/>
  <c r="F33" i="76"/>
  <c r="G33" i="76"/>
  <c r="H33" i="76"/>
  <c r="I33" i="76"/>
  <c r="J33" i="76"/>
  <c r="A34" i="76"/>
  <c r="B34" i="76"/>
  <c r="C34" i="76"/>
  <c r="D34" i="76"/>
  <c r="E34" i="76"/>
  <c r="F34" i="76"/>
  <c r="G34" i="76"/>
  <c r="H34" i="76"/>
  <c r="I34" i="76"/>
  <c r="J34" i="76"/>
  <c r="A3" i="75"/>
  <c r="J3" i="75"/>
  <c r="A5" i="75"/>
  <c r="B5" i="75"/>
  <c r="C5" i="75"/>
  <c r="D5" i="75"/>
  <c r="E5" i="75"/>
  <c r="F5" i="75"/>
  <c r="G5" i="75"/>
  <c r="H5" i="75"/>
  <c r="I5" i="75"/>
  <c r="J5" i="75"/>
  <c r="A6" i="75"/>
  <c r="B6" i="75"/>
  <c r="C6" i="75"/>
  <c r="D6" i="75"/>
  <c r="E6" i="75"/>
  <c r="F6" i="75"/>
  <c r="G6" i="75"/>
  <c r="H6" i="75"/>
  <c r="I6" i="75"/>
  <c r="J6" i="75"/>
  <c r="A7" i="75"/>
  <c r="B7" i="75"/>
  <c r="C7" i="75"/>
  <c r="D7" i="75"/>
  <c r="E7" i="75"/>
  <c r="F7" i="75"/>
  <c r="G7" i="75"/>
  <c r="H7" i="75"/>
  <c r="I7" i="75"/>
  <c r="J7" i="75"/>
  <c r="A8" i="75"/>
  <c r="B8" i="75"/>
  <c r="C8" i="75"/>
  <c r="D8" i="75"/>
  <c r="E8" i="75"/>
  <c r="F8" i="75"/>
  <c r="G8" i="75"/>
  <c r="H8" i="75"/>
  <c r="I8" i="75"/>
  <c r="J8" i="75"/>
  <c r="A9" i="75"/>
  <c r="B9" i="75"/>
  <c r="C9" i="75"/>
  <c r="D9" i="75"/>
  <c r="E9" i="75"/>
  <c r="F9" i="75"/>
  <c r="G9" i="75"/>
  <c r="H9" i="75"/>
  <c r="I9" i="75"/>
  <c r="J9" i="75"/>
  <c r="A10" i="75"/>
  <c r="B10" i="75"/>
  <c r="C10" i="75"/>
  <c r="D10" i="75"/>
  <c r="E10" i="75"/>
  <c r="F10" i="75"/>
  <c r="G10" i="75"/>
  <c r="H10" i="75"/>
  <c r="I10" i="75"/>
  <c r="J10" i="75"/>
  <c r="A11" i="75"/>
  <c r="B11" i="75"/>
  <c r="C11" i="75"/>
  <c r="D11" i="75"/>
  <c r="E11" i="75"/>
  <c r="F11" i="75"/>
  <c r="G11" i="75"/>
  <c r="H11" i="75"/>
  <c r="I11" i="75"/>
  <c r="J11" i="75"/>
  <c r="A12" i="75"/>
  <c r="B12" i="75"/>
  <c r="C12" i="75"/>
  <c r="D12" i="75"/>
  <c r="E12" i="75"/>
  <c r="F12" i="75"/>
  <c r="G12" i="75"/>
  <c r="H12" i="75"/>
  <c r="I12" i="75"/>
  <c r="J12" i="75"/>
  <c r="A13" i="75"/>
  <c r="B13" i="75"/>
  <c r="C13" i="75"/>
  <c r="D13" i="75"/>
  <c r="E13" i="75"/>
  <c r="F13" i="75"/>
  <c r="G13" i="75"/>
  <c r="H13" i="75"/>
  <c r="I13" i="75"/>
  <c r="J13" i="75"/>
  <c r="A14" i="75"/>
  <c r="B14" i="75"/>
  <c r="C14" i="75"/>
  <c r="D14" i="75"/>
  <c r="E14" i="75"/>
  <c r="F14" i="75"/>
  <c r="G14" i="75"/>
  <c r="H14" i="75"/>
  <c r="I14" i="75"/>
  <c r="J14" i="75"/>
  <c r="A15" i="75"/>
  <c r="B15" i="75"/>
  <c r="C15" i="75"/>
  <c r="D15" i="75"/>
  <c r="E15" i="75"/>
  <c r="F15" i="75"/>
  <c r="G15" i="75"/>
  <c r="H15" i="75"/>
  <c r="I15" i="75"/>
  <c r="J15" i="75"/>
  <c r="A16" i="75"/>
  <c r="B16" i="75"/>
  <c r="C16" i="75"/>
  <c r="D16" i="75"/>
  <c r="E16" i="75"/>
  <c r="F16" i="75"/>
  <c r="G16" i="75"/>
  <c r="H16" i="75"/>
  <c r="I16" i="75"/>
  <c r="J16" i="75"/>
  <c r="A17" i="75"/>
  <c r="B17" i="75"/>
  <c r="C17" i="75"/>
  <c r="D17" i="75"/>
  <c r="E17" i="75"/>
  <c r="F17" i="75"/>
  <c r="G17" i="75"/>
  <c r="H17" i="75"/>
  <c r="I17" i="75"/>
  <c r="J17" i="75"/>
  <c r="A18" i="75"/>
  <c r="B18" i="75"/>
  <c r="C18" i="75"/>
  <c r="D18" i="75"/>
  <c r="E18" i="75"/>
  <c r="F18" i="75"/>
  <c r="G18" i="75"/>
  <c r="H18" i="75"/>
  <c r="I18" i="75"/>
  <c r="J18" i="75"/>
  <c r="A19" i="75"/>
  <c r="B19" i="75"/>
  <c r="C19" i="75"/>
  <c r="D19" i="75"/>
  <c r="E19" i="75"/>
  <c r="F19" i="75"/>
  <c r="G19" i="75"/>
  <c r="H19" i="75"/>
  <c r="I19" i="75"/>
  <c r="J19" i="75"/>
  <c r="A20" i="75"/>
  <c r="B20" i="75"/>
  <c r="C20" i="75"/>
  <c r="D20" i="75"/>
  <c r="E20" i="75"/>
  <c r="F20" i="75"/>
  <c r="G20" i="75"/>
  <c r="H20" i="75"/>
  <c r="I20" i="75"/>
  <c r="J20" i="75"/>
  <c r="A21" i="75"/>
  <c r="B21" i="75"/>
  <c r="C21" i="75"/>
  <c r="D21" i="75"/>
  <c r="E21" i="75"/>
  <c r="F21" i="75"/>
  <c r="G21" i="75"/>
  <c r="H21" i="75"/>
  <c r="I21" i="75"/>
  <c r="J21" i="75"/>
  <c r="A22" i="75"/>
  <c r="B22" i="75"/>
  <c r="C22" i="75"/>
  <c r="D22" i="75"/>
  <c r="E22" i="75"/>
  <c r="F22" i="75"/>
  <c r="G22" i="75"/>
  <c r="H22" i="75"/>
  <c r="I22" i="75"/>
  <c r="J22" i="75"/>
  <c r="A23" i="75"/>
  <c r="B23" i="75"/>
  <c r="C23" i="75"/>
  <c r="D23" i="75"/>
  <c r="E23" i="75"/>
  <c r="F23" i="75"/>
  <c r="G23" i="75"/>
  <c r="H23" i="75"/>
  <c r="I23" i="75"/>
  <c r="J23" i="75"/>
  <c r="A24" i="75"/>
  <c r="B24" i="75"/>
  <c r="C24" i="75"/>
  <c r="D24" i="75"/>
  <c r="E24" i="75"/>
  <c r="F24" i="75"/>
  <c r="G24" i="75"/>
  <c r="H24" i="75"/>
  <c r="I24" i="75"/>
  <c r="J24" i="75"/>
  <c r="A25" i="75"/>
  <c r="B25" i="75"/>
  <c r="C25" i="75"/>
  <c r="D25" i="75"/>
  <c r="E25" i="75"/>
  <c r="F25" i="75"/>
  <c r="G25" i="75"/>
  <c r="H25" i="75"/>
  <c r="I25" i="75"/>
  <c r="J25" i="75"/>
  <c r="A26" i="75"/>
  <c r="B26" i="75"/>
  <c r="C26" i="75"/>
  <c r="D26" i="75"/>
  <c r="E26" i="75"/>
  <c r="F26" i="75"/>
  <c r="G26" i="75"/>
  <c r="H26" i="75"/>
  <c r="I26" i="75"/>
  <c r="J26" i="75"/>
  <c r="A27" i="75"/>
  <c r="B27" i="75"/>
  <c r="C27" i="75"/>
  <c r="D27" i="75"/>
  <c r="E27" i="75"/>
  <c r="F27" i="75"/>
  <c r="G27" i="75"/>
  <c r="H27" i="75"/>
  <c r="I27" i="75"/>
  <c r="J27" i="75"/>
  <c r="A28" i="75"/>
  <c r="B28" i="75"/>
  <c r="C28" i="75"/>
  <c r="D28" i="75"/>
  <c r="E28" i="75"/>
  <c r="F28" i="75"/>
  <c r="G28" i="75"/>
  <c r="H28" i="75"/>
  <c r="I28" i="75"/>
  <c r="J28" i="75"/>
  <c r="A29" i="75"/>
  <c r="B29" i="75"/>
  <c r="C29" i="75"/>
  <c r="D29" i="75"/>
  <c r="E29" i="75"/>
  <c r="F29" i="75"/>
  <c r="G29" i="75"/>
  <c r="H29" i="75"/>
  <c r="I29" i="75"/>
  <c r="J29" i="75"/>
  <c r="A30" i="75"/>
  <c r="B30" i="75"/>
  <c r="C30" i="75"/>
  <c r="D30" i="75"/>
  <c r="E30" i="75"/>
  <c r="F30" i="75"/>
  <c r="G30" i="75"/>
  <c r="H30" i="75"/>
  <c r="I30" i="75"/>
  <c r="J30" i="75"/>
  <c r="A31" i="75"/>
  <c r="B31" i="75"/>
  <c r="C31" i="75"/>
  <c r="D31" i="75"/>
  <c r="E31" i="75"/>
  <c r="F31" i="75"/>
  <c r="G31" i="75"/>
  <c r="H31" i="75"/>
  <c r="I31" i="75"/>
  <c r="J31" i="75"/>
  <c r="A32" i="75"/>
  <c r="B32" i="75"/>
  <c r="C32" i="75"/>
  <c r="D32" i="75"/>
  <c r="E32" i="75"/>
  <c r="F32" i="75"/>
  <c r="G32" i="75"/>
  <c r="H32" i="75"/>
  <c r="I32" i="75"/>
  <c r="J32" i="75"/>
  <c r="A33" i="75"/>
  <c r="B33" i="75"/>
  <c r="C33" i="75"/>
  <c r="D33" i="75"/>
  <c r="E33" i="75"/>
  <c r="F33" i="75"/>
  <c r="G33" i="75"/>
  <c r="H33" i="75"/>
  <c r="I33" i="75"/>
  <c r="J33" i="75"/>
  <c r="A34" i="75"/>
  <c r="B34" i="75"/>
  <c r="C34" i="75"/>
  <c r="D34" i="75"/>
  <c r="E34" i="75"/>
  <c r="F34" i="75"/>
  <c r="G34" i="75"/>
  <c r="H34" i="75"/>
  <c r="I34" i="75"/>
  <c r="J34" i="75"/>
  <c r="A3" i="74"/>
  <c r="J3" i="74"/>
  <c r="A5" i="74"/>
  <c r="B5" i="74"/>
  <c r="C5" i="74"/>
  <c r="D5" i="74"/>
  <c r="E5" i="74"/>
  <c r="F5" i="74"/>
  <c r="G5" i="74"/>
  <c r="H5" i="74"/>
  <c r="I5" i="74"/>
  <c r="J5" i="74"/>
  <c r="A6" i="74"/>
  <c r="B6" i="74"/>
  <c r="C6" i="74"/>
  <c r="D6" i="74"/>
  <c r="E6" i="74"/>
  <c r="F6" i="74"/>
  <c r="G6" i="74"/>
  <c r="H6" i="74"/>
  <c r="I6" i="74"/>
  <c r="J6" i="74"/>
  <c r="A7" i="74"/>
  <c r="B7" i="74"/>
  <c r="C7" i="74"/>
  <c r="D7" i="74"/>
  <c r="E7" i="74"/>
  <c r="F7" i="74"/>
  <c r="G7" i="74"/>
  <c r="H7" i="74"/>
  <c r="I7" i="74"/>
  <c r="J7" i="74"/>
  <c r="A8" i="74"/>
  <c r="B8" i="74"/>
  <c r="C8" i="74"/>
  <c r="D8" i="74"/>
  <c r="E8" i="74"/>
  <c r="F8" i="74"/>
  <c r="G8" i="74"/>
  <c r="H8" i="74"/>
  <c r="I8" i="74"/>
  <c r="J8" i="74"/>
  <c r="A9" i="74"/>
  <c r="B9" i="74"/>
  <c r="C9" i="74"/>
  <c r="D9" i="74"/>
  <c r="E9" i="74"/>
  <c r="F9" i="74"/>
  <c r="G9" i="74"/>
  <c r="H9" i="74"/>
  <c r="I9" i="74"/>
  <c r="J9" i="74"/>
  <c r="A10" i="74"/>
  <c r="B10" i="74"/>
  <c r="C10" i="74"/>
  <c r="D10" i="74"/>
  <c r="E10" i="74"/>
  <c r="F10" i="74"/>
  <c r="G10" i="74"/>
  <c r="H10" i="74"/>
  <c r="I10" i="74"/>
  <c r="J10" i="74"/>
  <c r="A11" i="74"/>
  <c r="B11" i="74"/>
  <c r="C11" i="74"/>
  <c r="D11" i="74"/>
  <c r="E11" i="74"/>
  <c r="F11" i="74"/>
  <c r="G11" i="74"/>
  <c r="H11" i="74"/>
  <c r="I11" i="74"/>
  <c r="J11" i="74"/>
  <c r="A12" i="74"/>
  <c r="B12" i="74"/>
  <c r="C12" i="74"/>
  <c r="D12" i="74"/>
  <c r="E12" i="74"/>
  <c r="F12" i="74"/>
  <c r="G12" i="74"/>
  <c r="H12" i="74"/>
  <c r="I12" i="74"/>
  <c r="J12" i="74"/>
  <c r="A13" i="74"/>
  <c r="B13" i="74"/>
  <c r="C13" i="74"/>
  <c r="D13" i="74"/>
  <c r="E13" i="74"/>
  <c r="F13" i="74"/>
  <c r="G13" i="74"/>
  <c r="H13" i="74"/>
  <c r="I13" i="74"/>
  <c r="J13" i="74"/>
  <c r="A14" i="74"/>
  <c r="B14" i="74"/>
  <c r="C14" i="74"/>
  <c r="D14" i="74"/>
  <c r="E14" i="74"/>
  <c r="F14" i="74"/>
  <c r="G14" i="74"/>
  <c r="H14" i="74"/>
  <c r="I14" i="74"/>
  <c r="J14" i="74"/>
  <c r="A15" i="74"/>
  <c r="B15" i="74"/>
  <c r="C15" i="74"/>
  <c r="D15" i="74"/>
  <c r="E15" i="74"/>
  <c r="F15" i="74"/>
  <c r="G15" i="74"/>
  <c r="H15" i="74"/>
  <c r="I15" i="74"/>
  <c r="J15" i="74"/>
  <c r="A16" i="74"/>
  <c r="B16" i="74"/>
  <c r="C16" i="74"/>
  <c r="D16" i="74"/>
  <c r="E16" i="74"/>
  <c r="F16" i="74"/>
  <c r="G16" i="74"/>
  <c r="H16" i="74"/>
  <c r="I16" i="74"/>
  <c r="J16" i="74"/>
  <c r="A17" i="74"/>
  <c r="B17" i="74"/>
  <c r="C17" i="74"/>
  <c r="D17" i="74"/>
  <c r="E17" i="74"/>
  <c r="F17" i="74"/>
  <c r="G17" i="74"/>
  <c r="H17" i="74"/>
  <c r="I17" i="74"/>
  <c r="J17" i="74"/>
  <c r="A18" i="74"/>
  <c r="B18" i="74"/>
  <c r="C18" i="74"/>
  <c r="D18" i="74"/>
  <c r="E18" i="74"/>
  <c r="F18" i="74"/>
  <c r="G18" i="74"/>
  <c r="H18" i="74"/>
  <c r="I18" i="74"/>
  <c r="J18" i="74"/>
  <c r="A19" i="74"/>
  <c r="B19" i="74"/>
  <c r="C19" i="74"/>
  <c r="D19" i="74"/>
  <c r="E19" i="74"/>
  <c r="F19" i="74"/>
  <c r="G19" i="74"/>
  <c r="H19" i="74"/>
  <c r="I19" i="74"/>
  <c r="J19" i="74"/>
  <c r="A20" i="74"/>
  <c r="B20" i="74"/>
  <c r="C20" i="74"/>
  <c r="D20" i="74"/>
  <c r="E20" i="74"/>
  <c r="F20" i="74"/>
  <c r="G20" i="74"/>
  <c r="H20" i="74"/>
  <c r="I20" i="74"/>
  <c r="J20" i="74"/>
  <c r="A21" i="74"/>
  <c r="B21" i="74"/>
  <c r="C21" i="74"/>
  <c r="D21" i="74"/>
  <c r="E21" i="74"/>
  <c r="F21" i="74"/>
  <c r="G21" i="74"/>
  <c r="H21" i="74"/>
  <c r="I21" i="74"/>
  <c r="J21" i="74"/>
  <c r="A22" i="74"/>
  <c r="B22" i="74"/>
  <c r="C22" i="74"/>
  <c r="D22" i="74"/>
  <c r="E22" i="74"/>
  <c r="F22" i="74"/>
  <c r="G22" i="74"/>
  <c r="H22" i="74"/>
  <c r="I22" i="74"/>
  <c r="J22" i="74"/>
  <c r="A23" i="74"/>
  <c r="B23" i="74"/>
  <c r="C23" i="74"/>
  <c r="D23" i="74"/>
  <c r="E23" i="74"/>
  <c r="F23" i="74"/>
  <c r="G23" i="74"/>
  <c r="H23" i="74"/>
  <c r="I23" i="74"/>
  <c r="J23" i="74"/>
  <c r="A24" i="74"/>
  <c r="B24" i="74"/>
  <c r="C24" i="74"/>
  <c r="D24" i="74"/>
  <c r="E24" i="74"/>
  <c r="F24" i="74"/>
  <c r="G24" i="74"/>
  <c r="H24" i="74"/>
  <c r="I24" i="74"/>
  <c r="J24" i="74"/>
  <c r="A25" i="74"/>
  <c r="B25" i="74"/>
  <c r="C25" i="74"/>
  <c r="D25" i="74"/>
  <c r="E25" i="74"/>
  <c r="F25" i="74"/>
  <c r="G25" i="74"/>
  <c r="H25" i="74"/>
  <c r="I25" i="74"/>
  <c r="J25" i="74"/>
  <c r="A26" i="74"/>
  <c r="B26" i="74"/>
  <c r="C26" i="74"/>
  <c r="D26" i="74"/>
  <c r="E26" i="74"/>
  <c r="F26" i="74"/>
  <c r="G26" i="74"/>
  <c r="H26" i="74"/>
  <c r="I26" i="74"/>
  <c r="J26" i="74"/>
  <c r="A27" i="74"/>
  <c r="B27" i="74"/>
  <c r="C27" i="74"/>
  <c r="D27" i="74"/>
  <c r="E27" i="74"/>
  <c r="F27" i="74"/>
  <c r="G27" i="74"/>
  <c r="H27" i="74"/>
  <c r="I27" i="74"/>
  <c r="J27" i="74"/>
  <c r="A28" i="74"/>
  <c r="B28" i="74"/>
  <c r="C28" i="74"/>
  <c r="D28" i="74"/>
  <c r="E28" i="74"/>
  <c r="F28" i="74"/>
  <c r="G28" i="74"/>
  <c r="H28" i="74"/>
  <c r="I28" i="74"/>
  <c r="J28" i="74"/>
  <c r="A29" i="74"/>
  <c r="B29" i="74"/>
  <c r="C29" i="74"/>
  <c r="D29" i="74"/>
  <c r="E29" i="74"/>
  <c r="F29" i="74"/>
  <c r="G29" i="74"/>
  <c r="H29" i="74"/>
  <c r="I29" i="74"/>
  <c r="J29" i="74"/>
  <c r="A30" i="74"/>
  <c r="B30" i="74"/>
  <c r="C30" i="74"/>
  <c r="D30" i="74"/>
  <c r="E30" i="74"/>
  <c r="F30" i="74"/>
  <c r="G30" i="74"/>
  <c r="H30" i="74"/>
  <c r="I30" i="74"/>
  <c r="J30" i="74"/>
  <c r="A31" i="74"/>
  <c r="B31" i="74"/>
  <c r="C31" i="74"/>
  <c r="D31" i="74"/>
  <c r="E31" i="74"/>
  <c r="F31" i="74"/>
  <c r="G31" i="74"/>
  <c r="H31" i="74"/>
  <c r="I31" i="74"/>
  <c r="J31" i="74"/>
  <c r="A32" i="74"/>
  <c r="B32" i="74"/>
  <c r="C32" i="74"/>
  <c r="D32" i="74"/>
  <c r="E32" i="74"/>
  <c r="F32" i="74"/>
  <c r="G32" i="74"/>
  <c r="H32" i="74"/>
  <c r="I32" i="74"/>
  <c r="J32" i="74"/>
  <c r="A33" i="74"/>
  <c r="B33" i="74"/>
  <c r="C33" i="74"/>
  <c r="D33" i="74"/>
  <c r="E33" i="74"/>
  <c r="F33" i="74"/>
  <c r="G33" i="74"/>
  <c r="H33" i="74"/>
  <c r="I33" i="74"/>
  <c r="J33" i="74"/>
  <c r="A34" i="74"/>
  <c r="B34" i="74"/>
  <c r="C34" i="74"/>
  <c r="D34" i="74"/>
  <c r="E34" i="74"/>
  <c r="F34" i="74"/>
  <c r="G34" i="74"/>
  <c r="H34" i="74"/>
  <c r="I34" i="74"/>
  <c r="J34" i="74"/>
  <c r="A3" i="73"/>
  <c r="J3" i="73"/>
  <c r="A5" i="73"/>
  <c r="B5" i="73"/>
  <c r="C5" i="73"/>
  <c r="D5" i="73"/>
  <c r="E5" i="73"/>
  <c r="F5" i="73"/>
  <c r="G5" i="73"/>
  <c r="H5" i="73"/>
  <c r="I5" i="73"/>
  <c r="J5" i="73"/>
  <c r="A6" i="73"/>
  <c r="B6" i="73"/>
  <c r="C6" i="73"/>
  <c r="D6" i="73"/>
  <c r="E6" i="73"/>
  <c r="F6" i="73"/>
  <c r="G6" i="73"/>
  <c r="H6" i="73"/>
  <c r="I6" i="73"/>
  <c r="J6" i="73"/>
  <c r="A7" i="73"/>
  <c r="B7" i="73"/>
  <c r="C7" i="73"/>
  <c r="D7" i="73"/>
  <c r="E7" i="73"/>
  <c r="F7" i="73"/>
  <c r="G7" i="73"/>
  <c r="H7" i="73"/>
  <c r="I7" i="73"/>
  <c r="J7" i="73"/>
  <c r="A8" i="73"/>
  <c r="B8" i="73"/>
  <c r="C8" i="73"/>
  <c r="D8" i="73"/>
  <c r="E8" i="73"/>
  <c r="F8" i="73"/>
  <c r="G8" i="73"/>
  <c r="H8" i="73"/>
  <c r="I8" i="73"/>
  <c r="J8" i="73"/>
  <c r="A9" i="73"/>
  <c r="B9" i="73"/>
  <c r="C9" i="73"/>
  <c r="D9" i="73"/>
  <c r="E9" i="73"/>
  <c r="F9" i="73"/>
  <c r="G9" i="73"/>
  <c r="H9" i="73"/>
  <c r="I9" i="73"/>
  <c r="J9" i="73"/>
  <c r="A10" i="73"/>
  <c r="B10" i="73"/>
  <c r="C10" i="73"/>
  <c r="D10" i="73"/>
  <c r="E10" i="73"/>
  <c r="F10" i="73"/>
  <c r="G10" i="73"/>
  <c r="H10" i="73"/>
  <c r="I10" i="73"/>
  <c r="J10" i="73"/>
  <c r="A11" i="73"/>
  <c r="B11" i="73"/>
  <c r="C11" i="73"/>
  <c r="D11" i="73"/>
  <c r="E11" i="73"/>
  <c r="F11" i="73"/>
  <c r="G11" i="73"/>
  <c r="H11" i="73"/>
  <c r="I11" i="73"/>
  <c r="J11" i="73"/>
  <c r="A12" i="73"/>
  <c r="B12" i="73"/>
  <c r="C12" i="73"/>
  <c r="D12" i="73"/>
  <c r="E12" i="73"/>
  <c r="F12" i="73"/>
  <c r="G12" i="73"/>
  <c r="H12" i="73"/>
  <c r="I12" i="73"/>
  <c r="J12" i="73"/>
  <c r="A13" i="73"/>
  <c r="B13" i="73"/>
  <c r="C13" i="73"/>
  <c r="D13" i="73"/>
  <c r="E13" i="73"/>
  <c r="F13" i="73"/>
  <c r="G13" i="73"/>
  <c r="H13" i="73"/>
  <c r="I13" i="73"/>
  <c r="J13" i="73"/>
  <c r="A14" i="73"/>
  <c r="B14" i="73"/>
  <c r="C14" i="73"/>
  <c r="D14" i="73"/>
  <c r="E14" i="73"/>
  <c r="F14" i="73"/>
  <c r="G14" i="73"/>
  <c r="H14" i="73"/>
  <c r="I14" i="73"/>
  <c r="J14" i="73"/>
  <c r="A15" i="73"/>
  <c r="B15" i="73"/>
  <c r="C15" i="73"/>
  <c r="D15" i="73"/>
  <c r="E15" i="73"/>
  <c r="F15" i="73"/>
  <c r="G15" i="73"/>
  <c r="H15" i="73"/>
  <c r="I15" i="73"/>
  <c r="J15" i="73"/>
  <c r="A16" i="73"/>
  <c r="B16" i="73"/>
  <c r="C16" i="73"/>
  <c r="D16" i="73"/>
  <c r="E16" i="73"/>
  <c r="F16" i="73"/>
  <c r="G16" i="73"/>
  <c r="H16" i="73"/>
  <c r="I16" i="73"/>
  <c r="J16" i="73"/>
  <c r="A17" i="73"/>
  <c r="B17" i="73"/>
  <c r="C17" i="73"/>
  <c r="D17" i="73"/>
  <c r="E17" i="73"/>
  <c r="F17" i="73"/>
  <c r="G17" i="73"/>
  <c r="H17" i="73"/>
  <c r="I17" i="73"/>
  <c r="J17" i="73"/>
  <c r="A18" i="73"/>
  <c r="B18" i="73"/>
  <c r="C18" i="73"/>
  <c r="D18" i="73"/>
  <c r="E18" i="73"/>
  <c r="F18" i="73"/>
  <c r="G18" i="73"/>
  <c r="H18" i="73"/>
  <c r="I18" i="73"/>
  <c r="J18" i="73"/>
  <c r="A19" i="73"/>
  <c r="B19" i="73"/>
  <c r="C19" i="73"/>
  <c r="D19" i="73"/>
  <c r="E19" i="73"/>
  <c r="F19" i="73"/>
  <c r="G19" i="73"/>
  <c r="H19" i="73"/>
  <c r="I19" i="73"/>
  <c r="J19" i="73"/>
  <c r="A20" i="73"/>
  <c r="B20" i="73"/>
  <c r="C20" i="73"/>
  <c r="D20" i="73"/>
  <c r="E20" i="73"/>
  <c r="F20" i="73"/>
  <c r="G20" i="73"/>
  <c r="H20" i="73"/>
  <c r="I20" i="73"/>
  <c r="J20" i="73"/>
  <c r="A21" i="73"/>
  <c r="B21" i="73"/>
  <c r="C21" i="73"/>
  <c r="D21" i="73"/>
  <c r="E21" i="73"/>
  <c r="F21" i="73"/>
  <c r="G21" i="73"/>
  <c r="H21" i="73"/>
  <c r="I21" i="73"/>
  <c r="J21" i="73"/>
  <c r="A22" i="73"/>
  <c r="B22" i="73"/>
  <c r="C22" i="73"/>
  <c r="D22" i="73"/>
  <c r="E22" i="73"/>
  <c r="F22" i="73"/>
  <c r="G22" i="73"/>
  <c r="H22" i="73"/>
  <c r="I22" i="73"/>
  <c r="J22" i="73"/>
  <c r="A23" i="73"/>
  <c r="B23" i="73"/>
  <c r="C23" i="73"/>
  <c r="D23" i="73"/>
  <c r="E23" i="73"/>
  <c r="F23" i="73"/>
  <c r="G23" i="73"/>
  <c r="H23" i="73"/>
  <c r="I23" i="73"/>
  <c r="J23" i="73"/>
  <c r="A24" i="73"/>
  <c r="B24" i="73"/>
  <c r="C24" i="73"/>
  <c r="D24" i="73"/>
  <c r="E24" i="73"/>
  <c r="F24" i="73"/>
  <c r="G24" i="73"/>
  <c r="H24" i="73"/>
  <c r="I24" i="73"/>
  <c r="J24" i="73"/>
  <c r="A25" i="73"/>
  <c r="B25" i="73"/>
  <c r="C25" i="73"/>
  <c r="D25" i="73"/>
  <c r="E25" i="73"/>
  <c r="F25" i="73"/>
  <c r="G25" i="73"/>
  <c r="H25" i="73"/>
  <c r="I25" i="73"/>
  <c r="J25" i="73"/>
  <c r="A26" i="73"/>
  <c r="B26" i="73"/>
  <c r="C26" i="73"/>
  <c r="D26" i="73"/>
  <c r="E26" i="73"/>
  <c r="F26" i="73"/>
  <c r="G26" i="73"/>
  <c r="H26" i="73"/>
  <c r="I26" i="73"/>
  <c r="J26" i="73"/>
  <c r="A27" i="73"/>
  <c r="B27" i="73"/>
  <c r="C27" i="73"/>
  <c r="D27" i="73"/>
  <c r="E27" i="73"/>
  <c r="F27" i="73"/>
  <c r="G27" i="73"/>
  <c r="H27" i="73"/>
  <c r="I27" i="73"/>
  <c r="J27" i="73"/>
  <c r="A28" i="73"/>
  <c r="B28" i="73"/>
  <c r="C28" i="73"/>
  <c r="D28" i="73"/>
  <c r="E28" i="73"/>
  <c r="F28" i="73"/>
  <c r="G28" i="73"/>
  <c r="H28" i="73"/>
  <c r="I28" i="73"/>
  <c r="J28" i="73"/>
  <c r="A29" i="73"/>
  <c r="B29" i="73"/>
  <c r="C29" i="73"/>
  <c r="D29" i="73"/>
  <c r="E29" i="73"/>
  <c r="F29" i="73"/>
  <c r="G29" i="73"/>
  <c r="H29" i="73"/>
  <c r="I29" i="73"/>
  <c r="J29" i="73"/>
  <c r="A30" i="73"/>
  <c r="B30" i="73"/>
  <c r="C30" i="73"/>
  <c r="D30" i="73"/>
  <c r="E30" i="73"/>
  <c r="F30" i="73"/>
  <c r="G30" i="73"/>
  <c r="H30" i="73"/>
  <c r="I30" i="73"/>
  <c r="J30" i="73"/>
  <c r="A31" i="73"/>
  <c r="B31" i="73"/>
  <c r="C31" i="73"/>
  <c r="D31" i="73"/>
  <c r="E31" i="73"/>
  <c r="F31" i="73"/>
  <c r="G31" i="73"/>
  <c r="H31" i="73"/>
  <c r="I31" i="73"/>
  <c r="J31" i="73"/>
  <c r="A32" i="73"/>
  <c r="B32" i="73"/>
  <c r="C32" i="73"/>
  <c r="D32" i="73"/>
  <c r="E32" i="73"/>
  <c r="F32" i="73"/>
  <c r="G32" i="73"/>
  <c r="H32" i="73"/>
  <c r="I32" i="73"/>
  <c r="J32" i="73"/>
  <c r="A33" i="73"/>
  <c r="B33" i="73"/>
  <c r="C33" i="73"/>
  <c r="D33" i="73"/>
  <c r="E33" i="73"/>
  <c r="F33" i="73"/>
  <c r="G33" i="73"/>
  <c r="H33" i="73"/>
  <c r="I33" i="73"/>
  <c r="J33" i="73"/>
  <c r="A34" i="73"/>
  <c r="B34" i="73"/>
  <c r="C34" i="73"/>
  <c r="D34" i="73"/>
  <c r="E34" i="73"/>
  <c r="F34" i="73"/>
  <c r="G34" i="73"/>
  <c r="H34" i="73"/>
  <c r="I34" i="73"/>
  <c r="J34" i="73"/>
  <c r="A3" i="72"/>
  <c r="J3" i="72"/>
  <c r="A5" i="72"/>
  <c r="B5" i="72"/>
  <c r="C5" i="72"/>
  <c r="D5" i="72"/>
  <c r="E5" i="72"/>
  <c r="F5" i="72"/>
  <c r="G5" i="72"/>
  <c r="H5" i="72"/>
  <c r="I5" i="72"/>
  <c r="J5" i="72"/>
  <c r="A6" i="72"/>
  <c r="B6" i="72"/>
  <c r="C6" i="72"/>
  <c r="D6" i="72"/>
  <c r="E6" i="72"/>
  <c r="F6" i="72"/>
  <c r="G6" i="72"/>
  <c r="H6" i="72"/>
  <c r="I6" i="72"/>
  <c r="J6" i="72"/>
  <c r="A7" i="72"/>
  <c r="B7" i="72"/>
  <c r="C7" i="72"/>
  <c r="D7" i="72"/>
  <c r="E7" i="72"/>
  <c r="F7" i="72"/>
  <c r="G7" i="72"/>
  <c r="H7" i="72"/>
  <c r="I7" i="72"/>
  <c r="J7" i="72"/>
  <c r="A8" i="72"/>
  <c r="B8" i="72"/>
  <c r="C8" i="72"/>
  <c r="D8" i="72"/>
  <c r="E8" i="72"/>
  <c r="F8" i="72"/>
  <c r="G8" i="72"/>
  <c r="H8" i="72"/>
  <c r="I8" i="72"/>
  <c r="J8" i="72"/>
  <c r="A9" i="72"/>
  <c r="B9" i="72"/>
  <c r="C9" i="72"/>
  <c r="D9" i="72"/>
  <c r="E9" i="72"/>
  <c r="F9" i="72"/>
  <c r="G9" i="72"/>
  <c r="H9" i="72"/>
  <c r="I9" i="72"/>
  <c r="J9" i="72"/>
  <c r="A10" i="72"/>
  <c r="B10" i="72"/>
  <c r="C10" i="72"/>
  <c r="D10" i="72"/>
  <c r="E10" i="72"/>
  <c r="F10" i="72"/>
  <c r="G10" i="72"/>
  <c r="H10" i="72"/>
  <c r="I10" i="72"/>
  <c r="J10" i="72"/>
  <c r="A11" i="72"/>
  <c r="B11" i="72"/>
  <c r="C11" i="72"/>
  <c r="D11" i="72"/>
  <c r="E11" i="72"/>
  <c r="F11" i="72"/>
  <c r="G11" i="72"/>
  <c r="H11" i="72"/>
  <c r="I11" i="72"/>
  <c r="J11" i="72"/>
  <c r="A12" i="72"/>
  <c r="B12" i="72"/>
  <c r="C12" i="72"/>
  <c r="D12" i="72"/>
  <c r="E12" i="72"/>
  <c r="F12" i="72"/>
  <c r="G12" i="72"/>
  <c r="H12" i="72"/>
  <c r="I12" i="72"/>
  <c r="J12" i="72"/>
  <c r="A13" i="72"/>
  <c r="B13" i="72"/>
  <c r="C13" i="72"/>
  <c r="D13" i="72"/>
  <c r="E13" i="72"/>
  <c r="F13" i="72"/>
  <c r="G13" i="72"/>
  <c r="H13" i="72"/>
  <c r="I13" i="72"/>
  <c r="J13" i="72"/>
  <c r="A14" i="72"/>
  <c r="B14" i="72"/>
  <c r="C14" i="72"/>
  <c r="D14" i="72"/>
  <c r="E14" i="72"/>
  <c r="F14" i="72"/>
  <c r="G14" i="72"/>
  <c r="H14" i="72"/>
  <c r="I14" i="72"/>
  <c r="J14" i="72"/>
  <c r="A15" i="72"/>
  <c r="B15" i="72"/>
  <c r="C15" i="72"/>
  <c r="D15" i="72"/>
  <c r="E15" i="72"/>
  <c r="F15" i="72"/>
  <c r="G15" i="72"/>
  <c r="H15" i="72"/>
  <c r="I15" i="72"/>
  <c r="J15" i="72"/>
  <c r="A16" i="72"/>
  <c r="B16" i="72"/>
  <c r="C16" i="72"/>
  <c r="D16" i="72"/>
  <c r="E16" i="72"/>
  <c r="F16" i="72"/>
  <c r="G16" i="72"/>
  <c r="H16" i="72"/>
  <c r="I16" i="72"/>
  <c r="J16" i="72"/>
  <c r="A17" i="72"/>
  <c r="B17" i="72"/>
  <c r="C17" i="72"/>
  <c r="D17" i="72"/>
  <c r="E17" i="72"/>
  <c r="F17" i="72"/>
  <c r="G17" i="72"/>
  <c r="H17" i="72"/>
  <c r="I17" i="72"/>
  <c r="J17" i="72"/>
  <c r="A18" i="72"/>
  <c r="B18" i="72"/>
  <c r="C18" i="72"/>
  <c r="D18" i="72"/>
  <c r="E18" i="72"/>
  <c r="F18" i="72"/>
  <c r="G18" i="72"/>
  <c r="H18" i="72"/>
  <c r="I18" i="72"/>
  <c r="J18" i="72"/>
  <c r="A19" i="72"/>
  <c r="B19" i="72"/>
  <c r="C19" i="72"/>
  <c r="D19" i="72"/>
  <c r="E19" i="72"/>
  <c r="F19" i="72"/>
  <c r="G19" i="72"/>
  <c r="H19" i="72"/>
  <c r="I19" i="72"/>
  <c r="J19" i="72"/>
  <c r="A20" i="72"/>
  <c r="B20" i="72"/>
  <c r="C20" i="72"/>
  <c r="D20" i="72"/>
  <c r="E20" i="72"/>
  <c r="F20" i="72"/>
  <c r="G20" i="72"/>
  <c r="H20" i="72"/>
  <c r="I20" i="72"/>
  <c r="J20" i="72"/>
  <c r="A21" i="72"/>
  <c r="B21" i="72"/>
  <c r="C21" i="72"/>
  <c r="D21" i="72"/>
  <c r="E21" i="72"/>
  <c r="F21" i="72"/>
  <c r="G21" i="72"/>
  <c r="H21" i="72"/>
  <c r="I21" i="72"/>
  <c r="J21" i="72"/>
  <c r="A22" i="72"/>
  <c r="B22" i="72"/>
  <c r="C22" i="72"/>
  <c r="D22" i="72"/>
  <c r="E22" i="72"/>
  <c r="F22" i="72"/>
  <c r="G22" i="72"/>
  <c r="H22" i="72"/>
  <c r="I22" i="72"/>
  <c r="J22" i="72"/>
  <c r="A23" i="72"/>
  <c r="B23" i="72"/>
  <c r="C23" i="72"/>
  <c r="D23" i="72"/>
  <c r="E23" i="72"/>
  <c r="F23" i="72"/>
  <c r="G23" i="72"/>
  <c r="H23" i="72"/>
  <c r="I23" i="72"/>
  <c r="J23" i="72"/>
  <c r="A24" i="72"/>
  <c r="B24" i="72"/>
  <c r="C24" i="72"/>
  <c r="D24" i="72"/>
  <c r="E24" i="72"/>
  <c r="F24" i="72"/>
  <c r="G24" i="72"/>
  <c r="H24" i="72"/>
  <c r="I24" i="72"/>
  <c r="J24" i="72"/>
  <c r="A25" i="72"/>
  <c r="B25" i="72"/>
  <c r="C25" i="72"/>
  <c r="D25" i="72"/>
  <c r="E25" i="72"/>
  <c r="F25" i="72"/>
  <c r="G25" i="72"/>
  <c r="H25" i="72"/>
  <c r="I25" i="72"/>
  <c r="J25" i="72"/>
  <c r="A26" i="72"/>
  <c r="B26" i="72"/>
  <c r="C26" i="72"/>
  <c r="D26" i="72"/>
  <c r="E26" i="72"/>
  <c r="F26" i="72"/>
  <c r="G26" i="72"/>
  <c r="H26" i="72"/>
  <c r="I26" i="72"/>
  <c r="J26" i="72"/>
  <c r="A27" i="72"/>
  <c r="B27" i="72"/>
  <c r="C27" i="72"/>
  <c r="D27" i="72"/>
  <c r="E27" i="72"/>
  <c r="F27" i="72"/>
  <c r="G27" i="72"/>
  <c r="H27" i="72"/>
  <c r="I27" i="72"/>
  <c r="J27" i="72"/>
  <c r="A28" i="72"/>
  <c r="B28" i="72"/>
  <c r="C28" i="72"/>
  <c r="D28" i="72"/>
  <c r="E28" i="72"/>
  <c r="F28" i="72"/>
  <c r="G28" i="72"/>
  <c r="H28" i="72"/>
  <c r="I28" i="72"/>
  <c r="J28" i="72"/>
  <c r="A29" i="72"/>
  <c r="B29" i="72"/>
  <c r="C29" i="72"/>
  <c r="D29" i="72"/>
  <c r="E29" i="72"/>
  <c r="F29" i="72"/>
  <c r="G29" i="72"/>
  <c r="H29" i="72"/>
  <c r="I29" i="72"/>
  <c r="J29" i="72"/>
  <c r="A30" i="72"/>
  <c r="B30" i="72"/>
  <c r="C30" i="72"/>
  <c r="D30" i="72"/>
  <c r="E30" i="72"/>
  <c r="F30" i="72"/>
  <c r="G30" i="72"/>
  <c r="H30" i="72"/>
  <c r="I30" i="72"/>
  <c r="J30" i="72"/>
  <c r="A31" i="72"/>
  <c r="B31" i="72"/>
  <c r="C31" i="72"/>
  <c r="D31" i="72"/>
  <c r="E31" i="72"/>
  <c r="F31" i="72"/>
  <c r="G31" i="72"/>
  <c r="H31" i="72"/>
  <c r="I31" i="72"/>
  <c r="J31" i="72"/>
  <c r="A32" i="72"/>
  <c r="B32" i="72"/>
  <c r="C32" i="72"/>
  <c r="D32" i="72"/>
  <c r="E32" i="72"/>
  <c r="F32" i="72"/>
  <c r="G32" i="72"/>
  <c r="H32" i="72"/>
  <c r="I32" i="72"/>
  <c r="J32" i="72"/>
  <c r="A33" i="72"/>
  <c r="B33" i="72"/>
  <c r="C33" i="72"/>
  <c r="D33" i="72"/>
  <c r="E33" i="72"/>
  <c r="F33" i="72"/>
  <c r="G33" i="72"/>
  <c r="H33" i="72"/>
  <c r="I33" i="72"/>
  <c r="J33" i="72"/>
  <c r="A34" i="72"/>
  <c r="B34" i="72"/>
  <c r="C34" i="72"/>
  <c r="D34" i="72"/>
  <c r="E34" i="72"/>
  <c r="F34" i="72"/>
  <c r="G34" i="72"/>
  <c r="H34" i="72"/>
  <c r="I34" i="72"/>
  <c r="J34" i="72"/>
  <c r="A3" i="71"/>
  <c r="J3" i="71"/>
  <c r="A5" i="71"/>
  <c r="B5" i="71"/>
  <c r="C5" i="71"/>
  <c r="D5" i="71"/>
  <c r="E5" i="71"/>
  <c r="F5" i="71"/>
  <c r="G5" i="71"/>
  <c r="H5" i="71"/>
  <c r="I5" i="71"/>
  <c r="J5" i="71"/>
  <c r="A6" i="71"/>
  <c r="B6" i="71"/>
  <c r="C6" i="71"/>
  <c r="D6" i="71"/>
  <c r="E6" i="71"/>
  <c r="F6" i="71"/>
  <c r="G6" i="71"/>
  <c r="H6" i="71"/>
  <c r="I6" i="71"/>
  <c r="J6" i="71"/>
  <c r="A7" i="71"/>
  <c r="B7" i="71"/>
  <c r="C7" i="71"/>
  <c r="D7" i="71"/>
  <c r="E7" i="71"/>
  <c r="F7" i="71"/>
  <c r="G7" i="71"/>
  <c r="H7" i="71"/>
  <c r="I7" i="71"/>
  <c r="J7" i="71"/>
  <c r="A8" i="71"/>
  <c r="B8" i="71"/>
  <c r="C8" i="71"/>
  <c r="D8" i="71"/>
  <c r="E8" i="71"/>
  <c r="F8" i="71"/>
  <c r="G8" i="71"/>
  <c r="H8" i="71"/>
  <c r="I8" i="71"/>
  <c r="J8" i="71"/>
  <c r="A9" i="71"/>
  <c r="B9" i="71"/>
  <c r="C9" i="71"/>
  <c r="D9" i="71"/>
  <c r="E9" i="71"/>
  <c r="F9" i="71"/>
  <c r="G9" i="71"/>
  <c r="H9" i="71"/>
  <c r="I9" i="71"/>
  <c r="J9" i="71"/>
  <c r="A10" i="71"/>
  <c r="B10" i="71"/>
  <c r="C10" i="71"/>
  <c r="D10" i="71"/>
  <c r="E10" i="71"/>
  <c r="F10" i="71"/>
  <c r="G10" i="71"/>
  <c r="H10" i="71"/>
  <c r="I10" i="71"/>
  <c r="J10" i="71"/>
  <c r="A11" i="71"/>
  <c r="B11" i="71"/>
  <c r="C11" i="71"/>
  <c r="D11" i="71"/>
  <c r="E11" i="71"/>
  <c r="F11" i="71"/>
  <c r="G11" i="71"/>
  <c r="H11" i="71"/>
  <c r="I11" i="71"/>
  <c r="J11" i="71"/>
  <c r="A12" i="71"/>
  <c r="B12" i="71"/>
  <c r="C12" i="71"/>
  <c r="D12" i="71"/>
  <c r="E12" i="71"/>
  <c r="F12" i="71"/>
  <c r="G12" i="71"/>
  <c r="H12" i="71"/>
  <c r="I12" i="71"/>
  <c r="J12" i="71"/>
  <c r="A13" i="71"/>
  <c r="B13" i="71"/>
  <c r="C13" i="71"/>
  <c r="D13" i="71"/>
  <c r="E13" i="71"/>
  <c r="F13" i="71"/>
  <c r="G13" i="71"/>
  <c r="H13" i="71"/>
  <c r="I13" i="71"/>
  <c r="J13" i="71"/>
  <c r="A14" i="71"/>
  <c r="B14" i="71"/>
  <c r="C14" i="71"/>
  <c r="D14" i="71"/>
  <c r="E14" i="71"/>
  <c r="F14" i="71"/>
  <c r="G14" i="71"/>
  <c r="H14" i="71"/>
  <c r="I14" i="71"/>
  <c r="J14" i="71"/>
  <c r="A15" i="71"/>
  <c r="B15" i="71"/>
  <c r="C15" i="71"/>
  <c r="D15" i="71"/>
  <c r="E15" i="71"/>
  <c r="F15" i="71"/>
  <c r="G15" i="71"/>
  <c r="H15" i="71"/>
  <c r="I15" i="71"/>
  <c r="J15" i="71"/>
  <c r="A16" i="71"/>
  <c r="B16" i="71"/>
  <c r="C16" i="71"/>
  <c r="D16" i="71"/>
  <c r="E16" i="71"/>
  <c r="F16" i="71"/>
  <c r="G16" i="71"/>
  <c r="H16" i="71"/>
  <c r="I16" i="71"/>
  <c r="J16" i="71"/>
  <c r="A17" i="71"/>
  <c r="B17" i="71"/>
  <c r="C17" i="71"/>
  <c r="D17" i="71"/>
  <c r="E17" i="71"/>
  <c r="F17" i="71"/>
  <c r="G17" i="71"/>
  <c r="H17" i="71"/>
  <c r="I17" i="71"/>
  <c r="J17" i="71"/>
  <c r="A18" i="71"/>
  <c r="B18" i="71"/>
  <c r="C18" i="71"/>
  <c r="D18" i="71"/>
  <c r="E18" i="71"/>
  <c r="F18" i="71"/>
  <c r="G18" i="71"/>
  <c r="H18" i="71"/>
  <c r="I18" i="71"/>
  <c r="J18" i="71"/>
  <c r="A19" i="71"/>
  <c r="B19" i="71"/>
  <c r="C19" i="71"/>
  <c r="D19" i="71"/>
  <c r="E19" i="71"/>
  <c r="F19" i="71"/>
  <c r="G19" i="71"/>
  <c r="H19" i="71"/>
  <c r="I19" i="71"/>
  <c r="J19" i="71"/>
  <c r="A20" i="71"/>
  <c r="B20" i="71"/>
  <c r="C20" i="71"/>
  <c r="D20" i="71"/>
  <c r="E20" i="71"/>
  <c r="F20" i="71"/>
  <c r="G20" i="71"/>
  <c r="H20" i="71"/>
  <c r="I20" i="71"/>
  <c r="J20" i="71"/>
  <c r="A21" i="71"/>
  <c r="B21" i="71"/>
  <c r="C21" i="71"/>
  <c r="D21" i="71"/>
  <c r="E21" i="71"/>
  <c r="F21" i="71"/>
  <c r="G21" i="71"/>
  <c r="H21" i="71"/>
  <c r="I21" i="71"/>
  <c r="J21" i="71"/>
  <c r="A22" i="71"/>
  <c r="B22" i="71"/>
  <c r="C22" i="71"/>
  <c r="D22" i="71"/>
  <c r="E22" i="71"/>
  <c r="F22" i="71"/>
  <c r="G22" i="71"/>
  <c r="H22" i="71"/>
  <c r="I22" i="71"/>
  <c r="J22" i="71"/>
  <c r="A23" i="71"/>
  <c r="B23" i="71"/>
  <c r="C23" i="71"/>
  <c r="D23" i="71"/>
  <c r="E23" i="71"/>
  <c r="F23" i="71"/>
  <c r="G23" i="71"/>
  <c r="H23" i="71"/>
  <c r="I23" i="71"/>
  <c r="J23" i="71"/>
  <c r="A24" i="71"/>
  <c r="B24" i="71"/>
  <c r="C24" i="71"/>
  <c r="D24" i="71"/>
  <c r="E24" i="71"/>
  <c r="F24" i="71"/>
  <c r="G24" i="71"/>
  <c r="H24" i="71"/>
  <c r="I24" i="71"/>
  <c r="J24" i="71"/>
  <c r="A25" i="71"/>
  <c r="B25" i="71"/>
  <c r="C25" i="71"/>
  <c r="D25" i="71"/>
  <c r="E25" i="71"/>
  <c r="F25" i="71"/>
  <c r="G25" i="71"/>
  <c r="H25" i="71"/>
  <c r="I25" i="71"/>
  <c r="J25" i="71"/>
  <c r="A26" i="71"/>
  <c r="B26" i="71"/>
  <c r="C26" i="71"/>
  <c r="D26" i="71"/>
  <c r="E26" i="71"/>
  <c r="F26" i="71"/>
  <c r="G26" i="71"/>
  <c r="H26" i="71"/>
  <c r="I26" i="71"/>
  <c r="J26" i="71"/>
  <c r="A27" i="71"/>
  <c r="B27" i="71"/>
  <c r="C27" i="71"/>
  <c r="D27" i="71"/>
  <c r="E27" i="71"/>
  <c r="F27" i="71"/>
  <c r="G27" i="71"/>
  <c r="H27" i="71"/>
  <c r="I27" i="71"/>
  <c r="J27" i="71"/>
  <c r="A28" i="71"/>
  <c r="B28" i="71"/>
  <c r="C28" i="71"/>
  <c r="D28" i="71"/>
  <c r="E28" i="71"/>
  <c r="F28" i="71"/>
  <c r="G28" i="71"/>
  <c r="H28" i="71"/>
  <c r="I28" i="71"/>
  <c r="J28" i="71"/>
  <c r="A29" i="71"/>
  <c r="B29" i="71"/>
  <c r="C29" i="71"/>
  <c r="D29" i="71"/>
  <c r="E29" i="71"/>
  <c r="F29" i="71"/>
  <c r="G29" i="71"/>
  <c r="H29" i="71"/>
  <c r="I29" i="71"/>
  <c r="J29" i="71"/>
  <c r="A30" i="71"/>
  <c r="B30" i="71"/>
  <c r="C30" i="71"/>
  <c r="D30" i="71"/>
  <c r="E30" i="71"/>
  <c r="F30" i="71"/>
  <c r="G30" i="71"/>
  <c r="H30" i="71"/>
  <c r="I30" i="71"/>
  <c r="J30" i="71"/>
  <c r="A31" i="71"/>
  <c r="B31" i="71"/>
  <c r="C31" i="71"/>
  <c r="D31" i="71"/>
  <c r="E31" i="71"/>
  <c r="F31" i="71"/>
  <c r="G31" i="71"/>
  <c r="H31" i="71"/>
  <c r="I31" i="71"/>
  <c r="J31" i="71"/>
  <c r="A32" i="71"/>
  <c r="B32" i="71"/>
  <c r="C32" i="71"/>
  <c r="D32" i="71"/>
  <c r="E32" i="71"/>
  <c r="F32" i="71"/>
  <c r="G32" i="71"/>
  <c r="H32" i="71"/>
  <c r="I32" i="71"/>
  <c r="J32" i="71"/>
  <c r="A33" i="71"/>
  <c r="B33" i="71"/>
  <c r="C33" i="71"/>
  <c r="D33" i="71"/>
  <c r="E33" i="71"/>
  <c r="F33" i="71"/>
  <c r="G33" i="71"/>
  <c r="H33" i="71"/>
  <c r="I33" i="71"/>
  <c r="J33" i="71"/>
  <c r="A34" i="71"/>
  <c r="B34" i="71"/>
  <c r="C34" i="71"/>
  <c r="D34" i="71"/>
  <c r="E34" i="71"/>
  <c r="F34" i="71"/>
  <c r="G34" i="71"/>
  <c r="H34" i="71"/>
  <c r="I34" i="71"/>
  <c r="J34" i="71"/>
  <c r="A3" i="70"/>
  <c r="J3" i="70"/>
  <c r="A5" i="70"/>
  <c r="B5" i="70"/>
  <c r="C5" i="70"/>
  <c r="D5" i="70"/>
  <c r="E5" i="70"/>
  <c r="F5" i="70"/>
  <c r="G5" i="70"/>
  <c r="H5" i="70"/>
  <c r="I5" i="70"/>
  <c r="J5" i="70"/>
  <c r="A6" i="70"/>
  <c r="B6" i="70"/>
  <c r="C6" i="70"/>
  <c r="D6" i="70"/>
  <c r="E6" i="70"/>
  <c r="F6" i="70"/>
  <c r="G6" i="70"/>
  <c r="H6" i="70"/>
  <c r="I6" i="70"/>
  <c r="J6" i="70"/>
  <c r="A7" i="70"/>
  <c r="B7" i="70"/>
  <c r="C7" i="70"/>
  <c r="D7" i="70"/>
  <c r="E7" i="70"/>
  <c r="F7" i="70"/>
  <c r="G7" i="70"/>
  <c r="H7" i="70"/>
  <c r="I7" i="70"/>
  <c r="J7" i="70"/>
  <c r="A8" i="70"/>
  <c r="B8" i="70"/>
  <c r="C8" i="70"/>
  <c r="D8" i="70"/>
  <c r="E8" i="70"/>
  <c r="F8" i="70"/>
  <c r="G8" i="70"/>
  <c r="H8" i="70"/>
  <c r="I8" i="70"/>
  <c r="J8" i="70"/>
  <c r="A9" i="70"/>
  <c r="B9" i="70"/>
  <c r="C9" i="70"/>
  <c r="D9" i="70"/>
  <c r="E9" i="70"/>
  <c r="F9" i="70"/>
  <c r="G9" i="70"/>
  <c r="H9" i="70"/>
  <c r="I9" i="70"/>
  <c r="J9" i="70"/>
  <c r="A10" i="70"/>
  <c r="B10" i="70"/>
  <c r="C10" i="70"/>
  <c r="D10" i="70"/>
  <c r="E10" i="70"/>
  <c r="F10" i="70"/>
  <c r="G10" i="70"/>
  <c r="H10" i="70"/>
  <c r="I10" i="70"/>
  <c r="J10" i="70"/>
  <c r="A11" i="70"/>
  <c r="B11" i="70"/>
  <c r="C11" i="70"/>
  <c r="D11" i="70"/>
  <c r="E11" i="70"/>
  <c r="F11" i="70"/>
  <c r="G11" i="70"/>
  <c r="H11" i="70"/>
  <c r="I11" i="70"/>
  <c r="J11" i="70"/>
  <c r="A12" i="70"/>
  <c r="B12" i="70"/>
  <c r="C12" i="70"/>
  <c r="D12" i="70"/>
  <c r="E12" i="70"/>
  <c r="F12" i="70"/>
  <c r="G12" i="70"/>
  <c r="H12" i="70"/>
  <c r="I12" i="70"/>
  <c r="J12" i="70"/>
  <c r="A13" i="70"/>
  <c r="B13" i="70"/>
  <c r="C13" i="70"/>
  <c r="D13" i="70"/>
  <c r="E13" i="70"/>
  <c r="F13" i="70"/>
  <c r="G13" i="70"/>
  <c r="H13" i="70"/>
  <c r="I13" i="70"/>
  <c r="J13" i="70"/>
  <c r="A14" i="70"/>
  <c r="B14" i="70"/>
  <c r="C14" i="70"/>
  <c r="D14" i="70"/>
  <c r="E14" i="70"/>
  <c r="F14" i="70"/>
  <c r="G14" i="70"/>
  <c r="H14" i="70"/>
  <c r="I14" i="70"/>
  <c r="J14" i="70"/>
  <c r="A15" i="70"/>
  <c r="B15" i="70"/>
  <c r="C15" i="70"/>
  <c r="D15" i="70"/>
  <c r="E15" i="70"/>
  <c r="F15" i="70"/>
  <c r="G15" i="70"/>
  <c r="H15" i="70"/>
  <c r="I15" i="70"/>
  <c r="J15" i="70"/>
  <c r="A16" i="70"/>
  <c r="B16" i="70"/>
  <c r="C16" i="70"/>
  <c r="D16" i="70"/>
  <c r="E16" i="70"/>
  <c r="F16" i="70"/>
  <c r="G16" i="70"/>
  <c r="H16" i="70"/>
  <c r="I16" i="70"/>
  <c r="J16" i="70"/>
  <c r="A17" i="70"/>
  <c r="B17" i="70"/>
  <c r="C17" i="70"/>
  <c r="D17" i="70"/>
  <c r="E17" i="70"/>
  <c r="F17" i="70"/>
  <c r="G17" i="70"/>
  <c r="H17" i="70"/>
  <c r="I17" i="70"/>
  <c r="J17" i="70"/>
  <c r="A18" i="70"/>
  <c r="B18" i="70"/>
  <c r="C18" i="70"/>
  <c r="D18" i="70"/>
  <c r="E18" i="70"/>
  <c r="F18" i="70"/>
  <c r="G18" i="70"/>
  <c r="H18" i="70"/>
  <c r="I18" i="70"/>
  <c r="J18" i="70"/>
  <c r="A19" i="70"/>
  <c r="B19" i="70"/>
  <c r="C19" i="70"/>
  <c r="D19" i="70"/>
  <c r="E19" i="70"/>
  <c r="F19" i="70"/>
  <c r="G19" i="70"/>
  <c r="H19" i="70"/>
  <c r="I19" i="70"/>
  <c r="J19" i="70"/>
  <c r="A20" i="70"/>
  <c r="B20" i="70"/>
  <c r="C20" i="70"/>
  <c r="D20" i="70"/>
  <c r="E20" i="70"/>
  <c r="F20" i="70"/>
  <c r="G20" i="70"/>
  <c r="H20" i="70"/>
  <c r="I20" i="70"/>
  <c r="J20" i="70"/>
  <c r="A21" i="70"/>
  <c r="B21" i="70"/>
  <c r="C21" i="70"/>
  <c r="D21" i="70"/>
  <c r="E21" i="70"/>
  <c r="F21" i="70"/>
  <c r="G21" i="70"/>
  <c r="H21" i="70"/>
  <c r="I21" i="70"/>
  <c r="J21" i="70"/>
  <c r="A22" i="70"/>
  <c r="B22" i="70"/>
  <c r="C22" i="70"/>
  <c r="D22" i="70"/>
  <c r="E22" i="70"/>
  <c r="F22" i="70"/>
  <c r="G22" i="70"/>
  <c r="H22" i="70"/>
  <c r="I22" i="70"/>
  <c r="J22" i="70"/>
  <c r="A23" i="70"/>
  <c r="B23" i="70"/>
  <c r="C23" i="70"/>
  <c r="D23" i="70"/>
  <c r="E23" i="70"/>
  <c r="F23" i="70"/>
  <c r="G23" i="70"/>
  <c r="H23" i="70"/>
  <c r="I23" i="70"/>
  <c r="J23" i="70"/>
  <c r="A24" i="70"/>
  <c r="B24" i="70"/>
  <c r="C24" i="70"/>
  <c r="D24" i="70"/>
  <c r="E24" i="70"/>
  <c r="F24" i="70"/>
  <c r="G24" i="70"/>
  <c r="H24" i="70"/>
  <c r="I24" i="70"/>
  <c r="J24" i="70"/>
  <c r="A25" i="70"/>
  <c r="B25" i="70"/>
  <c r="C25" i="70"/>
  <c r="D25" i="70"/>
  <c r="E25" i="70"/>
  <c r="F25" i="70"/>
  <c r="G25" i="70"/>
  <c r="H25" i="70"/>
  <c r="I25" i="70"/>
  <c r="J25" i="70"/>
  <c r="A26" i="70"/>
  <c r="B26" i="70"/>
  <c r="C26" i="70"/>
  <c r="D26" i="70"/>
  <c r="E26" i="70"/>
  <c r="F26" i="70"/>
  <c r="G26" i="70"/>
  <c r="H26" i="70"/>
  <c r="I26" i="70"/>
  <c r="J26" i="70"/>
  <c r="A27" i="70"/>
  <c r="B27" i="70"/>
  <c r="C27" i="70"/>
  <c r="D27" i="70"/>
  <c r="E27" i="70"/>
  <c r="F27" i="70"/>
  <c r="G27" i="70"/>
  <c r="H27" i="70"/>
  <c r="I27" i="70"/>
  <c r="J27" i="70"/>
  <c r="A28" i="70"/>
  <c r="B28" i="70"/>
  <c r="C28" i="70"/>
  <c r="D28" i="70"/>
  <c r="E28" i="70"/>
  <c r="F28" i="70"/>
  <c r="G28" i="70"/>
  <c r="H28" i="70"/>
  <c r="I28" i="70"/>
  <c r="J28" i="70"/>
  <c r="A29" i="70"/>
  <c r="B29" i="70"/>
  <c r="C29" i="70"/>
  <c r="D29" i="70"/>
  <c r="E29" i="70"/>
  <c r="F29" i="70"/>
  <c r="G29" i="70"/>
  <c r="H29" i="70"/>
  <c r="I29" i="70"/>
  <c r="J29" i="70"/>
  <c r="A30" i="70"/>
  <c r="B30" i="70"/>
  <c r="C30" i="70"/>
  <c r="D30" i="70"/>
  <c r="E30" i="70"/>
  <c r="F30" i="70"/>
  <c r="G30" i="70"/>
  <c r="H30" i="70"/>
  <c r="I30" i="70"/>
  <c r="J30" i="70"/>
  <c r="A31" i="70"/>
  <c r="B31" i="70"/>
  <c r="C31" i="70"/>
  <c r="D31" i="70"/>
  <c r="E31" i="70"/>
  <c r="F31" i="70"/>
  <c r="G31" i="70"/>
  <c r="H31" i="70"/>
  <c r="I31" i="70"/>
  <c r="J31" i="70"/>
  <c r="A32" i="70"/>
  <c r="B32" i="70"/>
  <c r="C32" i="70"/>
  <c r="D32" i="70"/>
  <c r="E32" i="70"/>
  <c r="F32" i="70"/>
  <c r="G32" i="70"/>
  <c r="H32" i="70"/>
  <c r="I32" i="70"/>
  <c r="J32" i="70"/>
  <c r="A33" i="70"/>
  <c r="B33" i="70"/>
  <c r="C33" i="70"/>
  <c r="D33" i="70"/>
  <c r="E33" i="70"/>
  <c r="F33" i="70"/>
  <c r="G33" i="70"/>
  <c r="H33" i="70"/>
  <c r="I33" i="70"/>
  <c r="J33" i="70"/>
  <c r="A34" i="70"/>
  <c r="B34" i="70"/>
  <c r="C34" i="70"/>
  <c r="D34" i="70"/>
  <c r="E34" i="70"/>
  <c r="F34" i="70"/>
  <c r="G34" i="70"/>
  <c r="H34" i="70"/>
  <c r="I34" i="70"/>
  <c r="J34" i="70"/>
  <c r="A3" i="69"/>
  <c r="J3" i="69"/>
  <c r="A5" i="69"/>
  <c r="B5" i="69"/>
  <c r="C5" i="69"/>
  <c r="D5" i="69"/>
  <c r="E5" i="69"/>
  <c r="F5" i="69"/>
  <c r="G5" i="69"/>
  <c r="H5" i="69"/>
  <c r="I5" i="69"/>
  <c r="J5" i="69"/>
  <c r="A6" i="69"/>
  <c r="B6" i="69"/>
  <c r="C6" i="69"/>
  <c r="D6" i="69"/>
  <c r="E6" i="69"/>
  <c r="F6" i="69"/>
  <c r="G6" i="69"/>
  <c r="H6" i="69"/>
  <c r="I6" i="69"/>
  <c r="J6" i="69"/>
  <c r="A7" i="69"/>
  <c r="B7" i="69"/>
  <c r="C7" i="69"/>
  <c r="D7" i="69"/>
  <c r="E7" i="69"/>
  <c r="F7" i="69"/>
  <c r="G7" i="69"/>
  <c r="H7" i="69"/>
  <c r="I7" i="69"/>
  <c r="J7" i="69"/>
  <c r="A8" i="69"/>
  <c r="B8" i="69"/>
  <c r="C8" i="69"/>
  <c r="D8" i="69"/>
  <c r="E8" i="69"/>
  <c r="F8" i="69"/>
  <c r="G8" i="69"/>
  <c r="H8" i="69"/>
  <c r="I8" i="69"/>
  <c r="J8" i="69"/>
  <c r="A9" i="69"/>
  <c r="B9" i="69"/>
  <c r="C9" i="69"/>
  <c r="D9" i="69"/>
  <c r="E9" i="69"/>
  <c r="F9" i="69"/>
  <c r="G9" i="69"/>
  <c r="H9" i="69"/>
  <c r="I9" i="69"/>
  <c r="J9" i="69"/>
  <c r="A10" i="69"/>
  <c r="B10" i="69"/>
  <c r="C10" i="69"/>
  <c r="D10" i="69"/>
  <c r="E10" i="69"/>
  <c r="F10" i="69"/>
  <c r="G10" i="69"/>
  <c r="H10" i="69"/>
  <c r="I10" i="69"/>
  <c r="J10" i="69"/>
  <c r="A11" i="69"/>
  <c r="B11" i="69"/>
  <c r="C11" i="69"/>
  <c r="D11" i="69"/>
  <c r="E11" i="69"/>
  <c r="F11" i="69"/>
  <c r="G11" i="69"/>
  <c r="H11" i="69"/>
  <c r="I11" i="69"/>
  <c r="J11" i="69"/>
  <c r="A12" i="69"/>
  <c r="B12" i="69"/>
  <c r="C12" i="69"/>
  <c r="D12" i="69"/>
  <c r="E12" i="69"/>
  <c r="F12" i="69"/>
  <c r="G12" i="69"/>
  <c r="H12" i="69"/>
  <c r="I12" i="69"/>
  <c r="J12" i="69"/>
  <c r="A13" i="69"/>
  <c r="B13" i="69"/>
  <c r="C13" i="69"/>
  <c r="D13" i="69"/>
  <c r="E13" i="69"/>
  <c r="F13" i="69"/>
  <c r="G13" i="69"/>
  <c r="H13" i="69"/>
  <c r="I13" i="69"/>
  <c r="J13" i="69"/>
  <c r="A14" i="69"/>
  <c r="B14" i="69"/>
  <c r="C14" i="69"/>
  <c r="D14" i="69"/>
  <c r="E14" i="69"/>
  <c r="F14" i="69"/>
  <c r="G14" i="69"/>
  <c r="H14" i="69"/>
  <c r="I14" i="69"/>
  <c r="J14" i="69"/>
  <c r="A15" i="69"/>
  <c r="B15" i="69"/>
  <c r="C15" i="69"/>
  <c r="D15" i="69"/>
  <c r="E15" i="69"/>
  <c r="F15" i="69"/>
  <c r="G15" i="69"/>
  <c r="H15" i="69"/>
  <c r="I15" i="69"/>
  <c r="J15" i="69"/>
  <c r="A16" i="69"/>
  <c r="B16" i="69"/>
  <c r="C16" i="69"/>
  <c r="D16" i="69"/>
  <c r="E16" i="69"/>
  <c r="F16" i="69"/>
  <c r="G16" i="69"/>
  <c r="H16" i="69"/>
  <c r="I16" i="69"/>
  <c r="J16" i="69"/>
  <c r="A17" i="69"/>
  <c r="B17" i="69"/>
  <c r="C17" i="69"/>
  <c r="D17" i="69"/>
  <c r="E17" i="69"/>
  <c r="F17" i="69"/>
  <c r="G17" i="69"/>
  <c r="H17" i="69"/>
  <c r="I17" i="69"/>
  <c r="J17" i="69"/>
  <c r="A18" i="69"/>
  <c r="B18" i="69"/>
  <c r="C18" i="69"/>
  <c r="D18" i="69"/>
  <c r="E18" i="69"/>
  <c r="F18" i="69"/>
  <c r="G18" i="69"/>
  <c r="H18" i="69"/>
  <c r="I18" i="69"/>
  <c r="J18" i="69"/>
  <c r="A19" i="69"/>
  <c r="B19" i="69"/>
  <c r="C19" i="69"/>
  <c r="D19" i="69"/>
  <c r="E19" i="69"/>
  <c r="F19" i="69"/>
  <c r="G19" i="69"/>
  <c r="H19" i="69"/>
  <c r="I19" i="69"/>
  <c r="J19" i="69"/>
  <c r="A20" i="69"/>
  <c r="B20" i="69"/>
  <c r="C20" i="69"/>
  <c r="D20" i="69"/>
  <c r="E20" i="69"/>
  <c r="F20" i="69"/>
  <c r="G20" i="69"/>
  <c r="H20" i="69"/>
  <c r="I20" i="69"/>
  <c r="J20" i="69"/>
  <c r="A21" i="69"/>
  <c r="B21" i="69"/>
  <c r="C21" i="69"/>
  <c r="D21" i="69"/>
  <c r="E21" i="69"/>
  <c r="F21" i="69"/>
  <c r="G21" i="69"/>
  <c r="H21" i="69"/>
  <c r="I21" i="69"/>
  <c r="J21" i="69"/>
  <c r="A22" i="69"/>
  <c r="B22" i="69"/>
  <c r="C22" i="69"/>
  <c r="D22" i="69"/>
  <c r="E22" i="69"/>
  <c r="F22" i="69"/>
  <c r="G22" i="69"/>
  <c r="H22" i="69"/>
  <c r="I22" i="69"/>
  <c r="J22" i="69"/>
  <c r="A23" i="69"/>
  <c r="B23" i="69"/>
  <c r="C23" i="69"/>
  <c r="D23" i="69"/>
  <c r="E23" i="69"/>
  <c r="F23" i="69"/>
  <c r="G23" i="69"/>
  <c r="H23" i="69"/>
  <c r="I23" i="69"/>
  <c r="J23" i="69"/>
  <c r="A24" i="69"/>
  <c r="B24" i="69"/>
  <c r="C24" i="69"/>
  <c r="D24" i="69"/>
  <c r="E24" i="69"/>
  <c r="F24" i="69"/>
  <c r="G24" i="69"/>
  <c r="H24" i="69"/>
  <c r="I24" i="69"/>
  <c r="J24" i="69"/>
  <c r="A25" i="69"/>
  <c r="B25" i="69"/>
  <c r="C25" i="69"/>
  <c r="D25" i="69"/>
  <c r="E25" i="69"/>
  <c r="F25" i="69"/>
  <c r="G25" i="69"/>
  <c r="H25" i="69"/>
  <c r="I25" i="69"/>
  <c r="J25" i="69"/>
  <c r="A26" i="69"/>
  <c r="B26" i="69"/>
  <c r="C26" i="69"/>
  <c r="D26" i="69"/>
  <c r="E26" i="69"/>
  <c r="F26" i="69"/>
  <c r="G26" i="69"/>
  <c r="H26" i="69"/>
  <c r="I26" i="69"/>
  <c r="J26" i="69"/>
  <c r="A27" i="69"/>
  <c r="B27" i="69"/>
  <c r="C27" i="69"/>
  <c r="D27" i="69"/>
  <c r="E27" i="69"/>
  <c r="F27" i="69"/>
  <c r="G27" i="69"/>
  <c r="H27" i="69"/>
  <c r="I27" i="69"/>
  <c r="J27" i="69"/>
  <c r="A28" i="69"/>
  <c r="B28" i="69"/>
  <c r="C28" i="69"/>
  <c r="D28" i="69"/>
  <c r="E28" i="69"/>
  <c r="F28" i="69"/>
  <c r="G28" i="69"/>
  <c r="H28" i="69"/>
  <c r="I28" i="69"/>
  <c r="J28" i="69"/>
  <c r="A29" i="69"/>
  <c r="B29" i="69"/>
  <c r="C29" i="69"/>
  <c r="D29" i="69"/>
  <c r="E29" i="69"/>
  <c r="F29" i="69"/>
  <c r="G29" i="69"/>
  <c r="H29" i="69"/>
  <c r="I29" i="69"/>
  <c r="J29" i="69"/>
  <c r="A30" i="69"/>
  <c r="B30" i="69"/>
  <c r="C30" i="69"/>
  <c r="D30" i="69"/>
  <c r="E30" i="69"/>
  <c r="F30" i="69"/>
  <c r="G30" i="69"/>
  <c r="H30" i="69"/>
  <c r="I30" i="69"/>
  <c r="J30" i="69"/>
  <c r="A31" i="69"/>
  <c r="B31" i="69"/>
  <c r="C31" i="69"/>
  <c r="D31" i="69"/>
  <c r="E31" i="69"/>
  <c r="F31" i="69"/>
  <c r="G31" i="69"/>
  <c r="H31" i="69"/>
  <c r="I31" i="69"/>
  <c r="J31" i="69"/>
  <c r="A32" i="69"/>
  <c r="B32" i="69"/>
  <c r="C32" i="69"/>
  <c r="D32" i="69"/>
  <c r="E32" i="69"/>
  <c r="F32" i="69"/>
  <c r="G32" i="69"/>
  <c r="H32" i="69"/>
  <c r="I32" i="69"/>
  <c r="J32" i="69"/>
  <c r="A33" i="69"/>
  <c r="B33" i="69"/>
  <c r="C33" i="69"/>
  <c r="D33" i="69"/>
  <c r="E33" i="69"/>
  <c r="F33" i="69"/>
  <c r="G33" i="69"/>
  <c r="H33" i="69"/>
  <c r="I33" i="69"/>
  <c r="J33" i="69"/>
  <c r="A34" i="69"/>
  <c r="B34" i="69"/>
  <c r="C34" i="69"/>
  <c r="D34" i="69"/>
  <c r="E34" i="69"/>
  <c r="F34" i="69"/>
  <c r="G34" i="69"/>
  <c r="H34" i="69"/>
  <c r="I34" i="69"/>
  <c r="J34" i="69"/>
  <c r="A3" i="68"/>
  <c r="J3" i="68"/>
  <c r="A5" i="68"/>
  <c r="B5" i="68"/>
  <c r="C5" i="68"/>
  <c r="D5" i="68"/>
  <c r="E5" i="68"/>
  <c r="F5" i="68"/>
  <c r="G5" i="68"/>
  <c r="H5" i="68"/>
  <c r="I5" i="68"/>
  <c r="J5" i="68"/>
  <c r="A6" i="68"/>
  <c r="B6" i="68"/>
  <c r="C6" i="68"/>
  <c r="D6" i="68"/>
  <c r="E6" i="68"/>
  <c r="F6" i="68"/>
  <c r="G6" i="68"/>
  <c r="H6" i="68"/>
  <c r="I6" i="68"/>
  <c r="J6" i="68"/>
  <c r="A7" i="68"/>
  <c r="B7" i="68"/>
  <c r="C7" i="68"/>
  <c r="D7" i="68"/>
  <c r="E7" i="68"/>
  <c r="F7" i="68"/>
  <c r="G7" i="68"/>
  <c r="H7" i="68"/>
  <c r="I7" i="68"/>
  <c r="J7" i="68"/>
  <c r="A8" i="68"/>
  <c r="B8" i="68"/>
  <c r="C8" i="68"/>
  <c r="D8" i="68"/>
  <c r="E8" i="68"/>
  <c r="F8" i="68"/>
  <c r="G8" i="68"/>
  <c r="H8" i="68"/>
  <c r="I8" i="68"/>
  <c r="J8" i="68"/>
  <c r="A9" i="68"/>
  <c r="B9" i="68"/>
  <c r="C9" i="68"/>
  <c r="D9" i="68"/>
  <c r="E9" i="68"/>
  <c r="F9" i="68"/>
  <c r="G9" i="68"/>
  <c r="H9" i="68"/>
  <c r="I9" i="68"/>
  <c r="J9" i="68"/>
  <c r="A10" i="68"/>
  <c r="B10" i="68"/>
  <c r="C10" i="68"/>
  <c r="D10" i="68"/>
  <c r="E10" i="68"/>
  <c r="F10" i="68"/>
  <c r="G10" i="68"/>
  <c r="H10" i="68"/>
  <c r="I10" i="68"/>
  <c r="J10" i="68"/>
  <c r="A11" i="68"/>
  <c r="B11" i="68"/>
  <c r="C11" i="68"/>
  <c r="D11" i="68"/>
  <c r="E11" i="68"/>
  <c r="F11" i="68"/>
  <c r="G11" i="68"/>
  <c r="H11" i="68"/>
  <c r="I11" i="68"/>
  <c r="J11" i="68"/>
  <c r="A12" i="68"/>
  <c r="B12" i="68"/>
  <c r="C12" i="68"/>
  <c r="D12" i="68"/>
  <c r="E12" i="68"/>
  <c r="F12" i="68"/>
  <c r="G12" i="68"/>
  <c r="H12" i="68"/>
  <c r="I12" i="68"/>
  <c r="J12" i="68"/>
  <c r="A13" i="68"/>
  <c r="B13" i="68"/>
  <c r="C13" i="68"/>
  <c r="D13" i="68"/>
  <c r="E13" i="68"/>
  <c r="F13" i="68"/>
  <c r="G13" i="68"/>
  <c r="H13" i="68"/>
  <c r="I13" i="68"/>
  <c r="J13" i="68"/>
  <c r="A14" i="68"/>
  <c r="B14" i="68"/>
  <c r="C14" i="68"/>
  <c r="D14" i="68"/>
  <c r="E14" i="68"/>
  <c r="F14" i="68"/>
  <c r="G14" i="68"/>
  <c r="H14" i="68"/>
  <c r="I14" i="68"/>
  <c r="J14" i="68"/>
  <c r="A15" i="68"/>
  <c r="B15" i="68"/>
  <c r="C15" i="68"/>
  <c r="D15" i="68"/>
  <c r="E15" i="68"/>
  <c r="F15" i="68"/>
  <c r="G15" i="68"/>
  <c r="H15" i="68"/>
  <c r="I15" i="68"/>
  <c r="J15" i="68"/>
  <c r="A16" i="68"/>
  <c r="B16" i="68"/>
  <c r="C16" i="68"/>
  <c r="D16" i="68"/>
  <c r="E16" i="68"/>
  <c r="F16" i="68"/>
  <c r="G16" i="68"/>
  <c r="H16" i="68"/>
  <c r="I16" i="68"/>
  <c r="J16" i="68"/>
  <c r="A17" i="68"/>
  <c r="B17" i="68"/>
  <c r="C17" i="68"/>
  <c r="D17" i="68"/>
  <c r="E17" i="68"/>
  <c r="F17" i="68"/>
  <c r="G17" i="68"/>
  <c r="H17" i="68"/>
  <c r="I17" i="68"/>
  <c r="J17" i="68"/>
  <c r="A18" i="68"/>
  <c r="B18" i="68"/>
  <c r="C18" i="68"/>
  <c r="D18" i="68"/>
  <c r="E18" i="68"/>
  <c r="F18" i="68"/>
  <c r="G18" i="68"/>
  <c r="H18" i="68"/>
  <c r="I18" i="68"/>
  <c r="J18" i="68"/>
  <c r="A19" i="68"/>
  <c r="B19" i="68"/>
  <c r="C19" i="68"/>
  <c r="D19" i="68"/>
  <c r="E19" i="68"/>
  <c r="F19" i="68"/>
  <c r="G19" i="68"/>
  <c r="H19" i="68"/>
  <c r="I19" i="68"/>
  <c r="J19" i="68"/>
  <c r="A20" i="68"/>
  <c r="B20" i="68"/>
  <c r="C20" i="68"/>
  <c r="D20" i="68"/>
  <c r="E20" i="68"/>
  <c r="F20" i="68"/>
  <c r="G20" i="68"/>
  <c r="H20" i="68"/>
  <c r="I20" i="68"/>
  <c r="J20" i="68"/>
  <c r="A21" i="68"/>
  <c r="B21" i="68"/>
  <c r="C21" i="68"/>
  <c r="D21" i="68"/>
  <c r="E21" i="68"/>
  <c r="F21" i="68"/>
  <c r="G21" i="68"/>
  <c r="H21" i="68"/>
  <c r="I21" i="68"/>
  <c r="J21" i="68"/>
  <c r="A22" i="68"/>
  <c r="B22" i="68"/>
  <c r="C22" i="68"/>
  <c r="D22" i="68"/>
  <c r="E22" i="68"/>
  <c r="F22" i="68"/>
  <c r="G22" i="68"/>
  <c r="H22" i="68"/>
  <c r="I22" i="68"/>
  <c r="J22" i="68"/>
  <c r="A23" i="68"/>
  <c r="B23" i="68"/>
  <c r="C23" i="68"/>
  <c r="D23" i="68"/>
  <c r="E23" i="68"/>
  <c r="F23" i="68"/>
  <c r="G23" i="68"/>
  <c r="H23" i="68"/>
  <c r="I23" i="68"/>
  <c r="J23" i="68"/>
  <c r="A24" i="68"/>
  <c r="B24" i="68"/>
  <c r="C24" i="68"/>
  <c r="D24" i="68"/>
  <c r="E24" i="68"/>
  <c r="F24" i="68"/>
  <c r="G24" i="68"/>
  <c r="H24" i="68"/>
  <c r="I24" i="68"/>
  <c r="J24" i="68"/>
  <c r="A25" i="68"/>
  <c r="B25" i="68"/>
  <c r="C25" i="68"/>
  <c r="D25" i="68"/>
  <c r="E25" i="68"/>
  <c r="F25" i="68"/>
  <c r="G25" i="68"/>
  <c r="H25" i="68"/>
  <c r="I25" i="68"/>
  <c r="J25" i="68"/>
  <c r="A26" i="68"/>
  <c r="B26" i="68"/>
  <c r="C26" i="68"/>
  <c r="D26" i="68"/>
  <c r="E26" i="68"/>
  <c r="F26" i="68"/>
  <c r="G26" i="68"/>
  <c r="H26" i="68"/>
  <c r="I26" i="68"/>
  <c r="J26" i="68"/>
  <c r="A27" i="68"/>
  <c r="B27" i="68"/>
  <c r="C27" i="68"/>
  <c r="D27" i="68"/>
  <c r="E27" i="68"/>
  <c r="F27" i="68"/>
  <c r="G27" i="68"/>
  <c r="H27" i="68"/>
  <c r="I27" i="68"/>
  <c r="J27" i="68"/>
  <c r="A28" i="68"/>
  <c r="B28" i="68"/>
  <c r="C28" i="68"/>
  <c r="D28" i="68"/>
  <c r="E28" i="68"/>
  <c r="F28" i="68"/>
  <c r="G28" i="68"/>
  <c r="H28" i="68"/>
  <c r="I28" i="68"/>
  <c r="J28" i="68"/>
  <c r="A29" i="68"/>
  <c r="B29" i="68"/>
  <c r="C29" i="68"/>
  <c r="D29" i="68"/>
  <c r="E29" i="68"/>
  <c r="F29" i="68"/>
  <c r="G29" i="68"/>
  <c r="H29" i="68"/>
  <c r="I29" i="68"/>
  <c r="J29" i="68"/>
  <c r="A30" i="68"/>
  <c r="B30" i="68"/>
  <c r="C30" i="68"/>
  <c r="D30" i="68"/>
  <c r="E30" i="68"/>
  <c r="F30" i="68"/>
  <c r="G30" i="68"/>
  <c r="H30" i="68"/>
  <c r="I30" i="68"/>
  <c r="J30" i="68"/>
  <c r="A31" i="68"/>
  <c r="B31" i="68"/>
  <c r="C31" i="68"/>
  <c r="D31" i="68"/>
  <c r="E31" i="68"/>
  <c r="F31" i="68"/>
  <c r="G31" i="68"/>
  <c r="H31" i="68"/>
  <c r="I31" i="68"/>
  <c r="J31" i="68"/>
  <c r="A32" i="68"/>
  <c r="B32" i="68"/>
  <c r="C32" i="68"/>
  <c r="D32" i="68"/>
  <c r="E32" i="68"/>
  <c r="F32" i="68"/>
  <c r="G32" i="68"/>
  <c r="H32" i="68"/>
  <c r="I32" i="68"/>
  <c r="J32" i="68"/>
  <c r="A33" i="68"/>
  <c r="B33" i="68"/>
  <c r="C33" i="68"/>
  <c r="D33" i="68"/>
  <c r="E33" i="68"/>
  <c r="F33" i="68"/>
  <c r="G33" i="68"/>
  <c r="H33" i="68"/>
  <c r="I33" i="68"/>
  <c r="J33" i="68"/>
  <c r="A34" i="68"/>
  <c r="B34" i="68"/>
  <c r="C34" i="68"/>
  <c r="D34" i="68"/>
  <c r="E34" i="68"/>
  <c r="F34" i="68"/>
  <c r="G34" i="68"/>
  <c r="H34" i="68"/>
  <c r="I34" i="68"/>
  <c r="J34" i="68"/>
  <c r="A3" i="67"/>
  <c r="J3" i="67"/>
  <c r="A5" i="67"/>
  <c r="B5" i="67"/>
  <c r="C5" i="67"/>
  <c r="D5" i="67"/>
  <c r="E5" i="67"/>
  <c r="F5" i="67"/>
  <c r="G5" i="67"/>
  <c r="H5" i="67"/>
  <c r="I5" i="67"/>
  <c r="J5" i="67"/>
  <c r="A6" i="67"/>
  <c r="B6" i="67"/>
  <c r="C6" i="67"/>
  <c r="D6" i="67"/>
  <c r="E6" i="67"/>
  <c r="F6" i="67"/>
  <c r="G6" i="67"/>
  <c r="H6" i="67"/>
  <c r="I6" i="67"/>
  <c r="J6" i="67"/>
  <c r="A7" i="67"/>
  <c r="B7" i="67"/>
  <c r="C7" i="67"/>
  <c r="D7" i="67"/>
  <c r="E7" i="67"/>
  <c r="F7" i="67"/>
  <c r="G7" i="67"/>
  <c r="H7" i="67"/>
  <c r="I7" i="67"/>
  <c r="J7" i="67"/>
  <c r="A8" i="67"/>
  <c r="B8" i="67"/>
  <c r="C8" i="67"/>
  <c r="D8" i="67"/>
  <c r="E8" i="67"/>
  <c r="F8" i="67"/>
  <c r="G8" i="67"/>
  <c r="H8" i="67"/>
  <c r="I8" i="67"/>
  <c r="J8" i="67"/>
  <c r="A9" i="67"/>
  <c r="B9" i="67"/>
  <c r="C9" i="67"/>
  <c r="D9" i="67"/>
  <c r="E9" i="67"/>
  <c r="F9" i="67"/>
  <c r="G9" i="67"/>
  <c r="H9" i="67"/>
  <c r="I9" i="67"/>
  <c r="J9" i="67"/>
  <c r="A10" i="67"/>
  <c r="B10" i="67"/>
  <c r="C10" i="67"/>
  <c r="D10" i="67"/>
  <c r="E10" i="67"/>
  <c r="F10" i="67"/>
  <c r="G10" i="67"/>
  <c r="H10" i="67"/>
  <c r="I10" i="67"/>
  <c r="J10" i="67"/>
  <c r="A11" i="67"/>
  <c r="B11" i="67"/>
  <c r="C11" i="67"/>
  <c r="D11" i="67"/>
  <c r="E11" i="67"/>
  <c r="F11" i="67"/>
  <c r="G11" i="67"/>
  <c r="H11" i="67"/>
  <c r="I11" i="67"/>
  <c r="J11" i="67"/>
  <c r="A12" i="67"/>
  <c r="B12" i="67"/>
  <c r="C12" i="67"/>
  <c r="D12" i="67"/>
  <c r="E12" i="67"/>
  <c r="F12" i="67"/>
  <c r="G12" i="67"/>
  <c r="H12" i="67"/>
  <c r="I12" i="67"/>
  <c r="J12" i="67"/>
  <c r="A13" i="67"/>
  <c r="B13" i="67"/>
  <c r="C13" i="67"/>
  <c r="D13" i="67"/>
  <c r="E13" i="67"/>
  <c r="F13" i="67"/>
  <c r="G13" i="67"/>
  <c r="H13" i="67"/>
  <c r="I13" i="67"/>
  <c r="J13" i="67"/>
  <c r="A14" i="67"/>
  <c r="B14" i="67"/>
  <c r="C14" i="67"/>
  <c r="D14" i="67"/>
  <c r="E14" i="67"/>
  <c r="F14" i="67"/>
  <c r="G14" i="67"/>
  <c r="H14" i="67"/>
  <c r="I14" i="67"/>
  <c r="J14" i="67"/>
  <c r="A15" i="67"/>
  <c r="B15" i="67"/>
  <c r="C15" i="67"/>
  <c r="D15" i="67"/>
  <c r="E15" i="67"/>
  <c r="F15" i="67"/>
  <c r="G15" i="67"/>
  <c r="H15" i="67"/>
  <c r="I15" i="67"/>
  <c r="J15" i="67"/>
  <c r="A16" i="67"/>
  <c r="B16" i="67"/>
  <c r="C16" i="67"/>
  <c r="D16" i="67"/>
  <c r="E16" i="67"/>
  <c r="F16" i="67"/>
  <c r="G16" i="67"/>
  <c r="H16" i="67"/>
  <c r="I16" i="67"/>
  <c r="J16" i="67"/>
  <c r="A17" i="67"/>
  <c r="B17" i="67"/>
  <c r="C17" i="67"/>
  <c r="D17" i="67"/>
  <c r="E17" i="67"/>
  <c r="F17" i="67"/>
  <c r="G17" i="67"/>
  <c r="H17" i="67"/>
  <c r="I17" i="67"/>
  <c r="J17" i="67"/>
  <c r="A18" i="67"/>
  <c r="B18" i="67"/>
  <c r="C18" i="67"/>
  <c r="D18" i="67"/>
  <c r="E18" i="67"/>
  <c r="F18" i="67"/>
  <c r="G18" i="67"/>
  <c r="H18" i="67"/>
  <c r="I18" i="67"/>
  <c r="J18" i="67"/>
  <c r="A19" i="67"/>
  <c r="B19" i="67"/>
  <c r="C19" i="67"/>
  <c r="D19" i="67"/>
  <c r="E19" i="67"/>
  <c r="F19" i="67"/>
  <c r="G19" i="67"/>
  <c r="H19" i="67"/>
  <c r="I19" i="67"/>
  <c r="J19" i="67"/>
  <c r="A20" i="67"/>
  <c r="B20" i="67"/>
  <c r="C20" i="67"/>
  <c r="D20" i="67"/>
  <c r="E20" i="67"/>
  <c r="F20" i="67"/>
  <c r="G20" i="67"/>
  <c r="H20" i="67"/>
  <c r="I20" i="67"/>
  <c r="J20" i="67"/>
  <c r="A21" i="67"/>
  <c r="B21" i="67"/>
  <c r="C21" i="67"/>
  <c r="D21" i="67"/>
  <c r="E21" i="67"/>
  <c r="F21" i="67"/>
  <c r="G21" i="67"/>
  <c r="H21" i="67"/>
  <c r="I21" i="67"/>
  <c r="J21" i="67"/>
  <c r="A22" i="67"/>
  <c r="B22" i="67"/>
  <c r="C22" i="67"/>
  <c r="D22" i="67"/>
  <c r="E22" i="67"/>
  <c r="F22" i="67"/>
  <c r="G22" i="67"/>
  <c r="H22" i="67"/>
  <c r="I22" i="67"/>
  <c r="J22" i="67"/>
  <c r="A23" i="67"/>
  <c r="B23" i="67"/>
  <c r="C23" i="67"/>
  <c r="D23" i="67"/>
  <c r="E23" i="67"/>
  <c r="F23" i="67"/>
  <c r="G23" i="67"/>
  <c r="H23" i="67"/>
  <c r="I23" i="67"/>
  <c r="J23" i="67"/>
  <c r="A24" i="67"/>
  <c r="B24" i="67"/>
  <c r="C24" i="67"/>
  <c r="D24" i="67"/>
  <c r="E24" i="67"/>
  <c r="F24" i="67"/>
  <c r="G24" i="67"/>
  <c r="H24" i="67"/>
  <c r="I24" i="67"/>
  <c r="J24" i="67"/>
  <c r="A25" i="67"/>
  <c r="B25" i="67"/>
  <c r="C25" i="67"/>
  <c r="D25" i="67"/>
  <c r="E25" i="67"/>
  <c r="F25" i="67"/>
  <c r="G25" i="67"/>
  <c r="H25" i="67"/>
  <c r="I25" i="67"/>
  <c r="J25" i="67"/>
  <c r="A26" i="67"/>
  <c r="B26" i="67"/>
  <c r="C26" i="67"/>
  <c r="D26" i="67"/>
  <c r="E26" i="67"/>
  <c r="F26" i="67"/>
  <c r="G26" i="67"/>
  <c r="H26" i="67"/>
  <c r="I26" i="67"/>
  <c r="J26" i="67"/>
  <c r="A27" i="67"/>
  <c r="B27" i="67"/>
  <c r="C27" i="67"/>
  <c r="D27" i="67"/>
  <c r="E27" i="67"/>
  <c r="F27" i="67"/>
  <c r="G27" i="67"/>
  <c r="H27" i="67"/>
  <c r="I27" i="67"/>
  <c r="J27" i="67"/>
  <c r="A28" i="67"/>
  <c r="B28" i="67"/>
  <c r="C28" i="67"/>
  <c r="D28" i="67"/>
  <c r="E28" i="67"/>
  <c r="F28" i="67"/>
  <c r="G28" i="67"/>
  <c r="H28" i="67"/>
  <c r="I28" i="67"/>
  <c r="J28" i="67"/>
  <c r="A29" i="67"/>
  <c r="B29" i="67"/>
  <c r="C29" i="67"/>
  <c r="D29" i="67"/>
  <c r="E29" i="67"/>
  <c r="F29" i="67"/>
  <c r="G29" i="67"/>
  <c r="H29" i="67"/>
  <c r="I29" i="67"/>
  <c r="J29" i="67"/>
  <c r="A30" i="67"/>
  <c r="B30" i="67"/>
  <c r="C30" i="67"/>
  <c r="D30" i="67"/>
  <c r="E30" i="67"/>
  <c r="F30" i="67"/>
  <c r="G30" i="67"/>
  <c r="H30" i="67"/>
  <c r="I30" i="67"/>
  <c r="J30" i="67"/>
  <c r="A31" i="67"/>
  <c r="B31" i="67"/>
  <c r="C31" i="67"/>
  <c r="D31" i="67"/>
  <c r="E31" i="67"/>
  <c r="F31" i="67"/>
  <c r="G31" i="67"/>
  <c r="H31" i="67"/>
  <c r="I31" i="67"/>
  <c r="J31" i="67"/>
  <c r="A32" i="67"/>
  <c r="B32" i="67"/>
  <c r="C32" i="67"/>
  <c r="D32" i="67"/>
  <c r="E32" i="67"/>
  <c r="F32" i="67"/>
  <c r="G32" i="67"/>
  <c r="H32" i="67"/>
  <c r="I32" i="67"/>
  <c r="J32" i="67"/>
  <c r="A33" i="67"/>
  <c r="B33" i="67"/>
  <c r="C33" i="67"/>
  <c r="D33" i="67"/>
  <c r="E33" i="67"/>
  <c r="F33" i="67"/>
  <c r="G33" i="67"/>
  <c r="H33" i="67"/>
  <c r="I33" i="67"/>
  <c r="J33" i="67"/>
  <c r="A34" i="67"/>
  <c r="B34" i="67"/>
  <c r="C34" i="67"/>
  <c r="D34" i="67"/>
  <c r="E34" i="67"/>
  <c r="F34" i="67"/>
  <c r="G34" i="67"/>
  <c r="H34" i="67"/>
  <c r="I34" i="67"/>
  <c r="J34" i="67"/>
  <c r="A3" i="66"/>
  <c r="J3" i="66"/>
  <c r="A5" i="66"/>
  <c r="B5" i="66"/>
  <c r="C5" i="66"/>
  <c r="D5" i="66"/>
  <c r="E5" i="66"/>
  <c r="F5" i="66"/>
  <c r="G5" i="66"/>
  <c r="H5" i="66"/>
  <c r="I5" i="66"/>
  <c r="J5" i="66"/>
  <c r="A6" i="66"/>
  <c r="B6" i="66"/>
  <c r="C6" i="66"/>
  <c r="D6" i="66"/>
  <c r="E6" i="66"/>
  <c r="F6" i="66"/>
  <c r="G6" i="66"/>
  <c r="H6" i="66"/>
  <c r="I6" i="66"/>
  <c r="J6" i="66"/>
  <c r="A7" i="66"/>
  <c r="B7" i="66"/>
  <c r="C7" i="66"/>
  <c r="D7" i="66"/>
  <c r="E7" i="66"/>
  <c r="F7" i="66"/>
  <c r="G7" i="66"/>
  <c r="H7" i="66"/>
  <c r="I7" i="66"/>
  <c r="J7" i="66"/>
  <c r="A8" i="66"/>
  <c r="B8" i="66"/>
  <c r="C8" i="66"/>
  <c r="D8" i="66"/>
  <c r="E8" i="66"/>
  <c r="F8" i="66"/>
  <c r="G8" i="66"/>
  <c r="H8" i="66"/>
  <c r="I8" i="66"/>
  <c r="J8" i="66"/>
  <c r="A9" i="66"/>
  <c r="B9" i="66"/>
  <c r="C9" i="66"/>
  <c r="D9" i="66"/>
  <c r="E9" i="66"/>
  <c r="F9" i="66"/>
  <c r="G9" i="66"/>
  <c r="H9" i="66"/>
  <c r="I9" i="66"/>
  <c r="J9" i="66"/>
  <c r="A10" i="66"/>
  <c r="B10" i="66"/>
  <c r="C10" i="66"/>
  <c r="D10" i="66"/>
  <c r="E10" i="66"/>
  <c r="F10" i="66"/>
  <c r="G10" i="66"/>
  <c r="H10" i="66"/>
  <c r="I10" i="66"/>
  <c r="J10" i="66"/>
  <c r="A11" i="66"/>
  <c r="B11" i="66"/>
  <c r="C11" i="66"/>
  <c r="D11" i="66"/>
  <c r="E11" i="66"/>
  <c r="F11" i="66"/>
  <c r="G11" i="66"/>
  <c r="H11" i="66"/>
  <c r="I11" i="66"/>
  <c r="J11" i="66"/>
  <c r="A12" i="66"/>
  <c r="B12" i="66"/>
  <c r="C12" i="66"/>
  <c r="D12" i="66"/>
  <c r="E12" i="66"/>
  <c r="F12" i="66"/>
  <c r="G12" i="66"/>
  <c r="H12" i="66"/>
  <c r="I12" i="66"/>
  <c r="J12" i="66"/>
  <c r="A13" i="66"/>
  <c r="B13" i="66"/>
  <c r="C13" i="66"/>
  <c r="D13" i="66"/>
  <c r="E13" i="66"/>
  <c r="F13" i="66"/>
  <c r="G13" i="66"/>
  <c r="H13" i="66"/>
  <c r="I13" i="66"/>
  <c r="J13" i="66"/>
  <c r="A14" i="66"/>
  <c r="B14" i="66"/>
  <c r="C14" i="66"/>
  <c r="D14" i="66"/>
  <c r="E14" i="66"/>
  <c r="F14" i="66"/>
  <c r="G14" i="66"/>
  <c r="H14" i="66"/>
  <c r="I14" i="66"/>
  <c r="J14" i="66"/>
  <c r="A15" i="66"/>
  <c r="B15" i="66"/>
  <c r="C15" i="66"/>
  <c r="D15" i="66"/>
  <c r="E15" i="66"/>
  <c r="F15" i="66"/>
  <c r="G15" i="66"/>
  <c r="H15" i="66"/>
  <c r="I15" i="66"/>
  <c r="J15" i="66"/>
  <c r="A16" i="66"/>
  <c r="B16" i="66"/>
  <c r="C16" i="66"/>
  <c r="D16" i="66"/>
  <c r="E16" i="66"/>
  <c r="F16" i="66"/>
  <c r="G16" i="66"/>
  <c r="H16" i="66"/>
  <c r="I16" i="66"/>
  <c r="J16" i="66"/>
  <c r="A17" i="66"/>
  <c r="B17" i="66"/>
  <c r="C17" i="66"/>
  <c r="D17" i="66"/>
  <c r="E17" i="66"/>
  <c r="F17" i="66"/>
  <c r="G17" i="66"/>
  <c r="H17" i="66"/>
  <c r="I17" i="66"/>
  <c r="J17" i="66"/>
  <c r="A18" i="66"/>
  <c r="B18" i="66"/>
  <c r="C18" i="66"/>
  <c r="D18" i="66"/>
  <c r="E18" i="66"/>
  <c r="F18" i="66"/>
  <c r="G18" i="66"/>
  <c r="H18" i="66"/>
  <c r="I18" i="66"/>
  <c r="J18" i="66"/>
  <c r="A19" i="66"/>
  <c r="B19" i="66"/>
  <c r="C19" i="66"/>
  <c r="D19" i="66"/>
  <c r="E19" i="66"/>
  <c r="F19" i="66"/>
  <c r="G19" i="66"/>
  <c r="H19" i="66"/>
  <c r="I19" i="66"/>
  <c r="J19" i="66"/>
  <c r="A20" i="66"/>
  <c r="B20" i="66"/>
  <c r="C20" i="66"/>
  <c r="D20" i="66"/>
  <c r="E20" i="66"/>
  <c r="F20" i="66"/>
  <c r="G20" i="66"/>
  <c r="H20" i="66"/>
  <c r="I20" i="66"/>
  <c r="J20" i="66"/>
  <c r="A21" i="66"/>
  <c r="B21" i="66"/>
  <c r="C21" i="66"/>
  <c r="D21" i="66"/>
  <c r="E21" i="66"/>
  <c r="F21" i="66"/>
  <c r="G21" i="66"/>
  <c r="H21" i="66"/>
  <c r="I21" i="66"/>
  <c r="J21" i="66"/>
  <c r="A22" i="66"/>
  <c r="B22" i="66"/>
  <c r="C22" i="66"/>
  <c r="D22" i="66"/>
  <c r="E22" i="66"/>
  <c r="F22" i="66"/>
  <c r="G22" i="66"/>
  <c r="H22" i="66"/>
  <c r="I22" i="66"/>
  <c r="J22" i="66"/>
  <c r="A23" i="66"/>
  <c r="B23" i="66"/>
  <c r="C23" i="66"/>
  <c r="D23" i="66"/>
  <c r="E23" i="66"/>
  <c r="F23" i="66"/>
  <c r="G23" i="66"/>
  <c r="H23" i="66"/>
  <c r="I23" i="66"/>
  <c r="J23" i="66"/>
  <c r="A24" i="66"/>
  <c r="B24" i="66"/>
  <c r="C24" i="66"/>
  <c r="D24" i="66"/>
  <c r="E24" i="66"/>
  <c r="F24" i="66"/>
  <c r="G24" i="66"/>
  <c r="H24" i="66"/>
  <c r="I24" i="66"/>
  <c r="J24" i="66"/>
  <c r="A25" i="66"/>
  <c r="B25" i="66"/>
  <c r="C25" i="66"/>
  <c r="D25" i="66"/>
  <c r="E25" i="66"/>
  <c r="F25" i="66"/>
  <c r="G25" i="66"/>
  <c r="H25" i="66"/>
  <c r="I25" i="66"/>
  <c r="J25" i="66"/>
  <c r="A26" i="66"/>
  <c r="B26" i="66"/>
  <c r="C26" i="66"/>
  <c r="D26" i="66"/>
  <c r="E26" i="66"/>
  <c r="F26" i="66"/>
  <c r="G26" i="66"/>
  <c r="H26" i="66"/>
  <c r="I26" i="66"/>
  <c r="J26" i="66"/>
  <c r="A27" i="66"/>
  <c r="B27" i="66"/>
  <c r="C27" i="66"/>
  <c r="D27" i="66"/>
  <c r="E27" i="66"/>
  <c r="F27" i="66"/>
  <c r="G27" i="66"/>
  <c r="H27" i="66"/>
  <c r="I27" i="66"/>
  <c r="J27" i="66"/>
  <c r="A28" i="66"/>
  <c r="B28" i="66"/>
  <c r="C28" i="66"/>
  <c r="D28" i="66"/>
  <c r="E28" i="66"/>
  <c r="F28" i="66"/>
  <c r="G28" i="66"/>
  <c r="H28" i="66"/>
  <c r="I28" i="66"/>
  <c r="J28" i="66"/>
  <c r="A29" i="66"/>
  <c r="B29" i="66"/>
  <c r="C29" i="66"/>
  <c r="D29" i="66"/>
  <c r="E29" i="66"/>
  <c r="F29" i="66"/>
  <c r="G29" i="66"/>
  <c r="H29" i="66"/>
  <c r="I29" i="66"/>
  <c r="J29" i="66"/>
  <c r="A30" i="66"/>
  <c r="B30" i="66"/>
  <c r="C30" i="66"/>
  <c r="D30" i="66"/>
  <c r="E30" i="66"/>
  <c r="F30" i="66"/>
  <c r="G30" i="66"/>
  <c r="H30" i="66"/>
  <c r="I30" i="66"/>
  <c r="J30" i="66"/>
  <c r="A31" i="66"/>
  <c r="B31" i="66"/>
  <c r="C31" i="66"/>
  <c r="D31" i="66"/>
  <c r="E31" i="66"/>
  <c r="F31" i="66"/>
  <c r="G31" i="66"/>
  <c r="H31" i="66"/>
  <c r="I31" i="66"/>
  <c r="J31" i="66"/>
  <c r="A32" i="66"/>
  <c r="B32" i="66"/>
  <c r="C32" i="66"/>
  <c r="D32" i="66"/>
  <c r="E32" i="66"/>
  <c r="F32" i="66"/>
  <c r="G32" i="66"/>
  <c r="H32" i="66"/>
  <c r="I32" i="66"/>
  <c r="J32" i="66"/>
  <c r="A33" i="66"/>
  <c r="B33" i="66"/>
  <c r="C33" i="66"/>
  <c r="D33" i="66"/>
  <c r="E33" i="66"/>
  <c r="F33" i="66"/>
  <c r="G33" i="66"/>
  <c r="H33" i="66"/>
  <c r="I33" i="66"/>
  <c r="J33" i="66"/>
  <c r="A34" i="66"/>
  <c r="B34" i="66"/>
  <c r="C34" i="66"/>
  <c r="D34" i="66"/>
  <c r="E34" i="66"/>
  <c r="F34" i="66"/>
  <c r="G34" i="66"/>
  <c r="H34" i="66"/>
  <c r="I34" i="66"/>
  <c r="J34" i="66"/>
  <c r="A3" i="65"/>
  <c r="J3" i="65"/>
  <c r="A5" i="65"/>
  <c r="B5" i="65"/>
  <c r="C5" i="65"/>
  <c r="D5" i="65"/>
  <c r="E5" i="65"/>
  <c r="F5" i="65"/>
  <c r="G5" i="65"/>
  <c r="H5" i="65"/>
  <c r="I5" i="65"/>
  <c r="J5" i="65"/>
  <c r="A6" i="65"/>
  <c r="B6" i="65"/>
  <c r="C6" i="65"/>
  <c r="D6" i="65"/>
  <c r="E6" i="65"/>
  <c r="F6" i="65"/>
  <c r="G6" i="65"/>
  <c r="H6" i="65"/>
  <c r="I6" i="65"/>
  <c r="J6" i="65"/>
  <c r="A7" i="65"/>
  <c r="B7" i="65"/>
  <c r="C7" i="65"/>
  <c r="D7" i="65"/>
  <c r="E7" i="65"/>
  <c r="F7" i="65"/>
  <c r="G7" i="65"/>
  <c r="H7" i="65"/>
  <c r="I7" i="65"/>
  <c r="J7" i="65"/>
  <c r="A8" i="65"/>
  <c r="B8" i="65"/>
  <c r="C8" i="65"/>
  <c r="D8" i="65"/>
  <c r="E8" i="65"/>
  <c r="F8" i="65"/>
  <c r="G8" i="65"/>
  <c r="H8" i="65"/>
  <c r="I8" i="65"/>
  <c r="J8" i="65"/>
  <c r="A9" i="65"/>
  <c r="B9" i="65"/>
  <c r="C9" i="65"/>
  <c r="D9" i="65"/>
  <c r="E9" i="65"/>
  <c r="F9" i="65"/>
  <c r="G9" i="65"/>
  <c r="H9" i="65"/>
  <c r="I9" i="65"/>
  <c r="J9" i="65"/>
  <c r="A10" i="65"/>
  <c r="B10" i="65"/>
  <c r="C10" i="65"/>
  <c r="D10" i="65"/>
  <c r="E10" i="65"/>
  <c r="F10" i="65"/>
  <c r="G10" i="65"/>
  <c r="H10" i="65"/>
  <c r="I10" i="65"/>
  <c r="J10" i="65"/>
  <c r="A11" i="65"/>
  <c r="B11" i="65"/>
  <c r="C11" i="65"/>
  <c r="D11" i="65"/>
  <c r="E11" i="65"/>
  <c r="F11" i="65"/>
  <c r="G11" i="65"/>
  <c r="H11" i="65"/>
  <c r="I11" i="65"/>
  <c r="J11" i="65"/>
  <c r="A12" i="65"/>
  <c r="B12" i="65"/>
  <c r="C12" i="65"/>
  <c r="D12" i="65"/>
  <c r="E12" i="65"/>
  <c r="F12" i="65"/>
  <c r="G12" i="65"/>
  <c r="H12" i="65"/>
  <c r="I12" i="65"/>
  <c r="J12" i="65"/>
  <c r="A13" i="65"/>
  <c r="B13" i="65"/>
  <c r="C13" i="65"/>
  <c r="D13" i="65"/>
  <c r="E13" i="65"/>
  <c r="F13" i="65"/>
  <c r="G13" i="65"/>
  <c r="H13" i="65"/>
  <c r="I13" i="65"/>
  <c r="J13" i="65"/>
  <c r="A14" i="65"/>
  <c r="B14" i="65"/>
  <c r="C14" i="65"/>
  <c r="D14" i="65"/>
  <c r="E14" i="65"/>
  <c r="F14" i="65"/>
  <c r="G14" i="65"/>
  <c r="H14" i="65"/>
  <c r="I14" i="65"/>
  <c r="J14" i="65"/>
  <c r="A15" i="65"/>
  <c r="B15" i="65"/>
  <c r="C15" i="65"/>
  <c r="D15" i="65"/>
  <c r="E15" i="65"/>
  <c r="F15" i="65"/>
  <c r="G15" i="65"/>
  <c r="H15" i="65"/>
  <c r="I15" i="65"/>
  <c r="J15" i="65"/>
  <c r="A16" i="65"/>
  <c r="B16" i="65"/>
  <c r="C16" i="65"/>
  <c r="D16" i="65"/>
  <c r="E16" i="65"/>
  <c r="F16" i="65"/>
  <c r="G16" i="65"/>
  <c r="H16" i="65"/>
  <c r="I16" i="65"/>
  <c r="J16" i="65"/>
  <c r="A17" i="65"/>
  <c r="B17" i="65"/>
  <c r="C17" i="65"/>
  <c r="D17" i="65"/>
  <c r="E17" i="65"/>
  <c r="F17" i="65"/>
  <c r="G17" i="65"/>
  <c r="H17" i="65"/>
  <c r="I17" i="65"/>
  <c r="J17" i="65"/>
  <c r="A18" i="65"/>
  <c r="B18" i="65"/>
  <c r="C18" i="65"/>
  <c r="D18" i="65"/>
  <c r="E18" i="65"/>
  <c r="F18" i="65"/>
  <c r="G18" i="65"/>
  <c r="H18" i="65"/>
  <c r="I18" i="65"/>
  <c r="J18" i="65"/>
  <c r="A19" i="65"/>
  <c r="B19" i="65"/>
  <c r="C19" i="65"/>
  <c r="D19" i="65"/>
  <c r="E19" i="65"/>
  <c r="F19" i="65"/>
  <c r="G19" i="65"/>
  <c r="H19" i="65"/>
  <c r="I19" i="65"/>
  <c r="J19" i="65"/>
  <c r="A20" i="65"/>
  <c r="B20" i="65"/>
  <c r="C20" i="65"/>
  <c r="D20" i="65"/>
  <c r="E20" i="65"/>
  <c r="F20" i="65"/>
  <c r="G20" i="65"/>
  <c r="H20" i="65"/>
  <c r="I20" i="65"/>
  <c r="J20" i="65"/>
  <c r="A21" i="65"/>
  <c r="B21" i="65"/>
  <c r="C21" i="65"/>
  <c r="D21" i="65"/>
  <c r="E21" i="65"/>
  <c r="F21" i="65"/>
  <c r="G21" i="65"/>
  <c r="H21" i="65"/>
  <c r="I21" i="65"/>
  <c r="J21" i="65"/>
  <c r="A22" i="65"/>
  <c r="B22" i="65"/>
  <c r="C22" i="65"/>
  <c r="D22" i="65"/>
  <c r="E22" i="65"/>
  <c r="F22" i="65"/>
  <c r="G22" i="65"/>
  <c r="H22" i="65"/>
  <c r="I22" i="65"/>
  <c r="J22" i="65"/>
  <c r="A23" i="65"/>
  <c r="B23" i="65"/>
  <c r="C23" i="65"/>
  <c r="D23" i="65"/>
  <c r="E23" i="65"/>
  <c r="F23" i="65"/>
  <c r="G23" i="65"/>
  <c r="H23" i="65"/>
  <c r="I23" i="65"/>
  <c r="J23" i="65"/>
  <c r="A24" i="65"/>
  <c r="B24" i="65"/>
  <c r="C24" i="65"/>
  <c r="D24" i="65"/>
  <c r="E24" i="65"/>
  <c r="F24" i="65"/>
  <c r="G24" i="65"/>
  <c r="H24" i="65"/>
  <c r="I24" i="65"/>
  <c r="J24" i="65"/>
  <c r="A25" i="65"/>
  <c r="B25" i="65"/>
  <c r="C25" i="65"/>
  <c r="D25" i="65"/>
  <c r="E25" i="65"/>
  <c r="F25" i="65"/>
  <c r="G25" i="65"/>
  <c r="H25" i="65"/>
  <c r="I25" i="65"/>
  <c r="J25" i="65"/>
  <c r="A26" i="65"/>
  <c r="B26" i="65"/>
  <c r="C26" i="65"/>
  <c r="D26" i="65"/>
  <c r="E26" i="65"/>
  <c r="F26" i="65"/>
  <c r="G26" i="65"/>
  <c r="H26" i="65"/>
  <c r="I26" i="65"/>
  <c r="J26" i="65"/>
  <c r="A27" i="65"/>
  <c r="B27" i="65"/>
  <c r="C27" i="65"/>
  <c r="D27" i="65"/>
  <c r="E27" i="65"/>
  <c r="F27" i="65"/>
  <c r="G27" i="65"/>
  <c r="H27" i="65"/>
  <c r="I27" i="65"/>
  <c r="J27" i="65"/>
  <c r="A28" i="65"/>
  <c r="B28" i="65"/>
  <c r="C28" i="65"/>
  <c r="D28" i="65"/>
  <c r="E28" i="65"/>
  <c r="F28" i="65"/>
  <c r="G28" i="65"/>
  <c r="H28" i="65"/>
  <c r="I28" i="65"/>
  <c r="J28" i="65"/>
  <c r="A29" i="65"/>
  <c r="B29" i="65"/>
  <c r="C29" i="65"/>
  <c r="D29" i="65"/>
  <c r="E29" i="65"/>
  <c r="F29" i="65"/>
  <c r="G29" i="65"/>
  <c r="H29" i="65"/>
  <c r="I29" i="65"/>
  <c r="J29" i="65"/>
  <c r="A30" i="65"/>
  <c r="B30" i="65"/>
  <c r="C30" i="65"/>
  <c r="D30" i="65"/>
  <c r="E30" i="65"/>
  <c r="F30" i="65"/>
  <c r="G30" i="65"/>
  <c r="H30" i="65"/>
  <c r="I30" i="65"/>
  <c r="J30" i="65"/>
  <c r="A31" i="65"/>
  <c r="B31" i="65"/>
  <c r="C31" i="65"/>
  <c r="D31" i="65"/>
  <c r="E31" i="65"/>
  <c r="F31" i="65"/>
  <c r="G31" i="65"/>
  <c r="H31" i="65"/>
  <c r="I31" i="65"/>
  <c r="J31" i="65"/>
  <c r="A32" i="65"/>
  <c r="B32" i="65"/>
  <c r="C32" i="65"/>
  <c r="D32" i="65"/>
  <c r="E32" i="65"/>
  <c r="F32" i="65"/>
  <c r="G32" i="65"/>
  <c r="H32" i="65"/>
  <c r="I32" i="65"/>
  <c r="J32" i="65"/>
  <c r="A33" i="65"/>
  <c r="B33" i="65"/>
  <c r="C33" i="65"/>
  <c r="D33" i="65"/>
  <c r="E33" i="65"/>
  <c r="F33" i="65"/>
  <c r="G33" i="65"/>
  <c r="H33" i="65"/>
  <c r="I33" i="65"/>
  <c r="J33" i="65"/>
  <c r="A34" i="65"/>
  <c r="B34" i="65"/>
  <c r="C34" i="65"/>
  <c r="D34" i="65"/>
  <c r="E34" i="65"/>
  <c r="F34" i="65"/>
  <c r="G34" i="65"/>
  <c r="H34" i="65"/>
  <c r="I34" i="65"/>
  <c r="J34" i="65"/>
  <c r="A3" i="64"/>
  <c r="J3" i="64"/>
  <c r="A5" i="64"/>
  <c r="B5" i="64"/>
  <c r="C5" i="64"/>
  <c r="D5" i="64"/>
  <c r="E5" i="64"/>
  <c r="F5" i="64"/>
  <c r="G5" i="64"/>
  <c r="H5" i="64"/>
  <c r="I5" i="64"/>
  <c r="J5" i="64"/>
  <c r="A6" i="64"/>
  <c r="B6" i="64"/>
  <c r="C6" i="64"/>
  <c r="D6" i="64"/>
  <c r="E6" i="64"/>
  <c r="F6" i="64"/>
  <c r="G6" i="64"/>
  <c r="H6" i="64"/>
  <c r="I6" i="64"/>
  <c r="J6" i="64"/>
  <c r="A7" i="64"/>
  <c r="B7" i="64"/>
  <c r="C7" i="64"/>
  <c r="D7" i="64"/>
  <c r="E7" i="64"/>
  <c r="F7" i="64"/>
  <c r="G7" i="64"/>
  <c r="H7" i="64"/>
  <c r="I7" i="64"/>
  <c r="J7" i="64"/>
  <c r="A8" i="64"/>
  <c r="B8" i="64"/>
  <c r="C8" i="64"/>
  <c r="D8" i="64"/>
  <c r="E8" i="64"/>
  <c r="F8" i="64"/>
  <c r="G8" i="64"/>
  <c r="H8" i="64"/>
  <c r="I8" i="64"/>
  <c r="J8" i="64"/>
  <c r="A9" i="64"/>
  <c r="B9" i="64"/>
  <c r="C9" i="64"/>
  <c r="D9" i="64"/>
  <c r="E9" i="64"/>
  <c r="F9" i="64"/>
  <c r="G9" i="64"/>
  <c r="H9" i="64"/>
  <c r="I9" i="64"/>
  <c r="J9" i="64"/>
  <c r="A10" i="64"/>
  <c r="B10" i="64"/>
  <c r="C10" i="64"/>
  <c r="D10" i="64"/>
  <c r="E10" i="64"/>
  <c r="F10" i="64"/>
  <c r="G10" i="64"/>
  <c r="H10" i="64"/>
  <c r="I10" i="64"/>
  <c r="J10" i="64"/>
  <c r="A11" i="64"/>
  <c r="B11" i="64"/>
  <c r="C11" i="64"/>
  <c r="D11" i="64"/>
  <c r="E11" i="64"/>
  <c r="F11" i="64"/>
  <c r="G11" i="64"/>
  <c r="H11" i="64"/>
  <c r="I11" i="64"/>
  <c r="J11" i="64"/>
  <c r="A12" i="64"/>
  <c r="B12" i="64"/>
  <c r="C12" i="64"/>
  <c r="D12" i="64"/>
  <c r="E12" i="64"/>
  <c r="F12" i="64"/>
  <c r="G12" i="64"/>
  <c r="H12" i="64"/>
  <c r="I12" i="64"/>
  <c r="J12" i="64"/>
  <c r="A13" i="64"/>
  <c r="B13" i="64"/>
  <c r="C13" i="64"/>
  <c r="D13" i="64"/>
  <c r="E13" i="64"/>
  <c r="F13" i="64"/>
  <c r="G13" i="64"/>
  <c r="H13" i="64"/>
  <c r="I13" i="64"/>
  <c r="J13" i="64"/>
  <c r="A14" i="64"/>
  <c r="B14" i="64"/>
  <c r="C14" i="64"/>
  <c r="D14" i="64"/>
  <c r="E14" i="64"/>
  <c r="F14" i="64"/>
  <c r="G14" i="64"/>
  <c r="H14" i="64"/>
  <c r="I14" i="64"/>
  <c r="J14" i="64"/>
  <c r="A15" i="64"/>
  <c r="B15" i="64"/>
  <c r="C15" i="64"/>
  <c r="D15" i="64"/>
  <c r="E15" i="64"/>
  <c r="F15" i="64"/>
  <c r="G15" i="64"/>
  <c r="H15" i="64"/>
  <c r="I15" i="64"/>
  <c r="J15" i="64"/>
  <c r="A16" i="64"/>
  <c r="B16" i="64"/>
  <c r="C16" i="64"/>
  <c r="D16" i="64"/>
  <c r="E16" i="64"/>
  <c r="F16" i="64"/>
  <c r="G16" i="64"/>
  <c r="H16" i="64"/>
  <c r="I16" i="64"/>
  <c r="J16" i="64"/>
  <c r="A17" i="64"/>
  <c r="B17" i="64"/>
  <c r="C17" i="64"/>
  <c r="D17" i="64"/>
  <c r="E17" i="64"/>
  <c r="F17" i="64"/>
  <c r="G17" i="64"/>
  <c r="H17" i="64"/>
  <c r="I17" i="64"/>
  <c r="J17" i="64"/>
  <c r="A18" i="64"/>
  <c r="B18" i="64"/>
  <c r="C18" i="64"/>
  <c r="D18" i="64"/>
  <c r="E18" i="64"/>
  <c r="F18" i="64"/>
  <c r="G18" i="64"/>
  <c r="H18" i="64"/>
  <c r="I18" i="64"/>
  <c r="J18" i="64"/>
  <c r="A19" i="64"/>
  <c r="B19" i="64"/>
  <c r="C19" i="64"/>
  <c r="D19" i="64"/>
  <c r="E19" i="64"/>
  <c r="F19" i="64"/>
  <c r="G19" i="64"/>
  <c r="H19" i="64"/>
  <c r="I19" i="64"/>
  <c r="J19" i="64"/>
  <c r="A20" i="64"/>
  <c r="B20" i="64"/>
  <c r="C20" i="64"/>
  <c r="D20" i="64"/>
  <c r="E20" i="64"/>
  <c r="F20" i="64"/>
  <c r="G20" i="64"/>
  <c r="H20" i="64"/>
  <c r="I20" i="64"/>
  <c r="J20" i="64"/>
  <c r="A21" i="64"/>
  <c r="B21" i="64"/>
  <c r="C21" i="64"/>
  <c r="D21" i="64"/>
  <c r="E21" i="64"/>
  <c r="F21" i="64"/>
  <c r="G21" i="64"/>
  <c r="H21" i="64"/>
  <c r="I21" i="64"/>
  <c r="J21" i="64"/>
  <c r="A22" i="64"/>
  <c r="B22" i="64"/>
  <c r="C22" i="64"/>
  <c r="D22" i="64"/>
  <c r="E22" i="64"/>
  <c r="F22" i="64"/>
  <c r="G22" i="64"/>
  <c r="H22" i="64"/>
  <c r="I22" i="64"/>
  <c r="J22" i="64"/>
  <c r="A23" i="64"/>
  <c r="B23" i="64"/>
  <c r="C23" i="64"/>
  <c r="D23" i="64"/>
  <c r="E23" i="64"/>
  <c r="F23" i="64"/>
  <c r="G23" i="64"/>
  <c r="H23" i="64"/>
  <c r="I23" i="64"/>
  <c r="J23" i="64"/>
  <c r="A24" i="64"/>
  <c r="B24" i="64"/>
  <c r="C24" i="64"/>
  <c r="D24" i="64"/>
  <c r="E24" i="64"/>
  <c r="F24" i="64"/>
  <c r="G24" i="64"/>
  <c r="H24" i="64"/>
  <c r="I24" i="64"/>
  <c r="J24" i="64"/>
  <c r="A25" i="64"/>
  <c r="B25" i="64"/>
  <c r="C25" i="64"/>
  <c r="D25" i="64"/>
  <c r="E25" i="64"/>
  <c r="F25" i="64"/>
  <c r="G25" i="64"/>
  <c r="H25" i="64"/>
  <c r="I25" i="64"/>
  <c r="J25" i="64"/>
  <c r="A26" i="64"/>
  <c r="B26" i="64"/>
  <c r="C26" i="64"/>
  <c r="D26" i="64"/>
  <c r="E26" i="64"/>
  <c r="F26" i="64"/>
  <c r="G26" i="64"/>
  <c r="H26" i="64"/>
  <c r="I26" i="64"/>
  <c r="J26" i="64"/>
  <c r="A27" i="64"/>
  <c r="B27" i="64"/>
  <c r="C27" i="64"/>
  <c r="D27" i="64"/>
  <c r="E27" i="64"/>
  <c r="F27" i="64"/>
  <c r="G27" i="64"/>
  <c r="H27" i="64"/>
  <c r="I27" i="64"/>
  <c r="J27" i="64"/>
  <c r="A28" i="64"/>
  <c r="B28" i="64"/>
  <c r="C28" i="64"/>
  <c r="D28" i="64"/>
  <c r="E28" i="64"/>
  <c r="F28" i="64"/>
  <c r="G28" i="64"/>
  <c r="H28" i="64"/>
  <c r="I28" i="64"/>
  <c r="J28" i="64"/>
  <c r="A29" i="64"/>
  <c r="B29" i="64"/>
  <c r="C29" i="64"/>
  <c r="D29" i="64"/>
  <c r="E29" i="64"/>
  <c r="F29" i="64"/>
  <c r="G29" i="64"/>
  <c r="H29" i="64"/>
  <c r="I29" i="64"/>
  <c r="J29" i="64"/>
  <c r="A30" i="64"/>
  <c r="B30" i="64"/>
  <c r="C30" i="64"/>
  <c r="D30" i="64"/>
  <c r="E30" i="64"/>
  <c r="F30" i="64"/>
  <c r="G30" i="64"/>
  <c r="H30" i="64"/>
  <c r="I30" i="64"/>
  <c r="J30" i="64"/>
  <c r="A31" i="64"/>
  <c r="B31" i="64"/>
  <c r="C31" i="64"/>
  <c r="D31" i="64"/>
  <c r="E31" i="64"/>
  <c r="F31" i="64"/>
  <c r="G31" i="64"/>
  <c r="H31" i="64"/>
  <c r="I31" i="64"/>
  <c r="J31" i="64"/>
  <c r="A32" i="64"/>
  <c r="B32" i="64"/>
  <c r="C32" i="64"/>
  <c r="D32" i="64"/>
  <c r="E32" i="64"/>
  <c r="F32" i="64"/>
  <c r="G32" i="64"/>
  <c r="H32" i="64"/>
  <c r="I32" i="64"/>
  <c r="J32" i="64"/>
  <c r="A33" i="64"/>
  <c r="B33" i="64"/>
  <c r="C33" i="64"/>
  <c r="D33" i="64"/>
  <c r="E33" i="64"/>
  <c r="F33" i="64"/>
  <c r="G33" i="64"/>
  <c r="H33" i="64"/>
  <c r="I33" i="64"/>
  <c r="J33" i="64"/>
  <c r="A34" i="64"/>
  <c r="B34" i="64"/>
  <c r="C34" i="64"/>
  <c r="D34" i="64"/>
  <c r="E34" i="64"/>
  <c r="F34" i="64"/>
  <c r="G34" i="64"/>
  <c r="H34" i="64"/>
  <c r="I34" i="64"/>
  <c r="J34" i="64"/>
  <c r="A3" i="63"/>
  <c r="J3" i="63"/>
  <c r="A5" i="63"/>
  <c r="B5" i="63"/>
  <c r="C5" i="63"/>
  <c r="D5" i="63"/>
  <c r="E5" i="63"/>
  <c r="F5" i="63"/>
  <c r="G5" i="63"/>
  <c r="H5" i="63"/>
  <c r="I5" i="63"/>
  <c r="J5" i="63"/>
  <c r="A6" i="63"/>
  <c r="B6" i="63"/>
  <c r="C6" i="63"/>
  <c r="D6" i="63"/>
  <c r="E6" i="63"/>
  <c r="F6" i="63"/>
  <c r="G6" i="63"/>
  <c r="H6" i="63"/>
  <c r="I6" i="63"/>
  <c r="J6" i="63"/>
  <c r="A7" i="63"/>
  <c r="B7" i="63"/>
  <c r="C7" i="63"/>
  <c r="D7" i="63"/>
  <c r="E7" i="63"/>
  <c r="F7" i="63"/>
  <c r="G7" i="63"/>
  <c r="H7" i="63"/>
  <c r="I7" i="63"/>
  <c r="J7" i="63"/>
  <c r="A8" i="63"/>
  <c r="B8" i="63"/>
  <c r="C8" i="63"/>
  <c r="D8" i="63"/>
  <c r="E8" i="63"/>
  <c r="F8" i="63"/>
  <c r="G8" i="63"/>
  <c r="H8" i="63"/>
  <c r="I8" i="63"/>
  <c r="J8" i="63"/>
  <c r="A9" i="63"/>
  <c r="B9" i="63"/>
  <c r="C9" i="63"/>
  <c r="D9" i="63"/>
  <c r="E9" i="63"/>
  <c r="F9" i="63"/>
  <c r="G9" i="63"/>
  <c r="H9" i="63"/>
  <c r="I9" i="63"/>
  <c r="J9" i="63"/>
  <c r="A10" i="63"/>
  <c r="B10" i="63"/>
  <c r="C10" i="63"/>
  <c r="D10" i="63"/>
  <c r="E10" i="63"/>
  <c r="F10" i="63"/>
  <c r="G10" i="63"/>
  <c r="H10" i="63"/>
  <c r="I10" i="63"/>
  <c r="J10" i="63"/>
  <c r="A11" i="63"/>
  <c r="B11" i="63"/>
  <c r="C11" i="63"/>
  <c r="D11" i="63"/>
  <c r="E11" i="63"/>
  <c r="F11" i="63"/>
  <c r="G11" i="63"/>
  <c r="H11" i="63"/>
  <c r="I11" i="63"/>
  <c r="J11" i="63"/>
  <c r="A12" i="63"/>
  <c r="B12" i="63"/>
  <c r="C12" i="63"/>
  <c r="D12" i="63"/>
  <c r="E12" i="63"/>
  <c r="F12" i="63"/>
  <c r="G12" i="63"/>
  <c r="H12" i="63"/>
  <c r="I12" i="63"/>
  <c r="J12" i="63"/>
  <c r="A13" i="63"/>
  <c r="B13" i="63"/>
  <c r="C13" i="63"/>
  <c r="D13" i="63"/>
  <c r="E13" i="63"/>
  <c r="F13" i="63"/>
  <c r="G13" i="63"/>
  <c r="H13" i="63"/>
  <c r="I13" i="63"/>
  <c r="J13" i="63"/>
  <c r="A14" i="63"/>
  <c r="B14" i="63"/>
  <c r="C14" i="63"/>
  <c r="D14" i="63"/>
  <c r="E14" i="63"/>
  <c r="F14" i="63"/>
  <c r="G14" i="63"/>
  <c r="H14" i="63"/>
  <c r="I14" i="63"/>
  <c r="J14" i="63"/>
  <c r="A15" i="63"/>
  <c r="B15" i="63"/>
  <c r="C15" i="63"/>
  <c r="D15" i="63"/>
  <c r="E15" i="63"/>
  <c r="F15" i="63"/>
  <c r="G15" i="63"/>
  <c r="H15" i="63"/>
  <c r="I15" i="63"/>
  <c r="J15" i="63"/>
  <c r="A16" i="63"/>
  <c r="B16" i="63"/>
  <c r="C16" i="63"/>
  <c r="D16" i="63"/>
  <c r="E16" i="63"/>
  <c r="F16" i="63"/>
  <c r="G16" i="63"/>
  <c r="H16" i="63"/>
  <c r="I16" i="63"/>
  <c r="J16" i="63"/>
  <c r="A17" i="63"/>
  <c r="B17" i="63"/>
  <c r="C17" i="63"/>
  <c r="D17" i="63"/>
  <c r="E17" i="63"/>
  <c r="F17" i="63"/>
  <c r="G17" i="63"/>
  <c r="H17" i="63"/>
  <c r="I17" i="63"/>
  <c r="J17" i="63"/>
  <c r="A18" i="63"/>
  <c r="B18" i="63"/>
  <c r="C18" i="63"/>
  <c r="D18" i="63"/>
  <c r="E18" i="63"/>
  <c r="F18" i="63"/>
  <c r="G18" i="63"/>
  <c r="H18" i="63"/>
  <c r="I18" i="63"/>
  <c r="J18" i="63"/>
  <c r="A19" i="63"/>
  <c r="B19" i="63"/>
  <c r="C19" i="63"/>
  <c r="D19" i="63"/>
  <c r="E19" i="63"/>
  <c r="F19" i="63"/>
  <c r="G19" i="63"/>
  <c r="H19" i="63"/>
  <c r="I19" i="63"/>
  <c r="J19" i="63"/>
  <c r="A20" i="63"/>
  <c r="B20" i="63"/>
  <c r="C20" i="63"/>
  <c r="D20" i="63"/>
  <c r="E20" i="63"/>
  <c r="F20" i="63"/>
  <c r="G20" i="63"/>
  <c r="H20" i="63"/>
  <c r="I20" i="63"/>
  <c r="J20" i="63"/>
  <c r="A21" i="63"/>
  <c r="B21" i="63"/>
  <c r="C21" i="63"/>
  <c r="D21" i="63"/>
  <c r="E21" i="63"/>
  <c r="F21" i="63"/>
  <c r="G21" i="63"/>
  <c r="H21" i="63"/>
  <c r="I21" i="63"/>
  <c r="J21" i="63"/>
  <c r="A22" i="63"/>
  <c r="B22" i="63"/>
  <c r="C22" i="63"/>
  <c r="D22" i="63"/>
  <c r="E22" i="63"/>
  <c r="F22" i="63"/>
  <c r="G22" i="63"/>
  <c r="H22" i="63"/>
  <c r="I22" i="63"/>
  <c r="J22" i="63"/>
  <c r="A23" i="63"/>
  <c r="B23" i="63"/>
  <c r="C23" i="63"/>
  <c r="D23" i="63"/>
  <c r="E23" i="63"/>
  <c r="F23" i="63"/>
  <c r="G23" i="63"/>
  <c r="H23" i="63"/>
  <c r="I23" i="63"/>
  <c r="J23" i="63"/>
  <c r="A24" i="63"/>
  <c r="B24" i="63"/>
  <c r="C24" i="63"/>
  <c r="D24" i="63"/>
  <c r="E24" i="63"/>
  <c r="F24" i="63"/>
  <c r="G24" i="63"/>
  <c r="H24" i="63"/>
  <c r="I24" i="63"/>
  <c r="J24" i="63"/>
  <c r="A25" i="63"/>
  <c r="B25" i="63"/>
  <c r="C25" i="63"/>
  <c r="D25" i="63"/>
  <c r="E25" i="63"/>
  <c r="F25" i="63"/>
  <c r="G25" i="63"/>
  <c r="H25" i="63"/>
  <c r="I25" i="63"/>
  <c r="J25" i="63"/>
  <c r="A26" i="63"/>
  <c r="B26" i="63"/>
  <c r="C26" i="63"/>
  <c r="D26" i="63"/>
  <c r="E26" i="63"/>
  <c r="F26" i="63"/>
  <c r="G26" i="63"/>
  <c r="H26" i="63"/>
  <c r="I26" i="63"/>
  <c r="J26" i="63"/>
  <c r="A27" i="63"/>
  <c r="B27" i="63"/>
  <c r="C27" i="63"/>
  <c r="D27" i="63"/>
  <c r="E27" i="63"/>
  <c r="F27" i="63"/>
  <c r="G27" i="63"/>
  <c r="H27" i="63"/>
  <c r="I27" i="63"/>
  <c r="J27" i="63"/>
  <c r="A28" i="63"/>
  <c r="B28" i="63"/>
  <c r="C28" i="63"/>
  <c r="D28" i="63"/>
  <c r="E28" i="63"/>
  <c r="F28" i="63"/>
  <c r="G28" i="63"/>
  <c r="H28" i="63"/>
  <c r="I28" i="63"/>
  <c r="J28" i="63"/>
  <c r="A29" i="63"/>
  <c r="B29" i="63"/>
  <c r="C29" i="63"/>
  <c r="D29" i="63"/>
  <c r="E29" i="63"/>
  <c r="F29" i="63"/>
  <c r="G29" i="63"/>
  <c r="H29" i="63"/>
  <c r="I29" i="63"/>
  <c r="J29" i="63"/>
  <c r="A30" i="63"/>
  <c r="B30" i="63"/>
  <c r="C30" i="63"/>
  <c r="D30" i="63"/>
  <c r="E30" i="63"/>
  <c r="F30" i="63"/>
  <c r="G30" i="63"/>
  <c r="H30" i="63"/>
  <c r="I30" i="63"/>
  <c r="J30" i="63"/>
  <c r="A31" i="63"/>
  <c r="B31" i="63"/>
  <c r="C31" i="63"/>
  <c r="D31" i="63"/>
  <c r="E31" i="63"/>
  <c r="F31" i="63"/>
  <c r="G31" i="63"/>
  <c r="H31" i="63"/>
  <c r="I31" i="63"/>
  <c r="J31" i="63"/>
  <c r="A32" i="63"/>
  <c r="B32" i="63"/>
  <c r="C32" i="63"/>
  <c r="D32" i="63"/>
  <c r="E32" i="63"/>
  <c r="F32" i="63"/>
  <c r="G32" i="63"/>
  <c r="H32" i="63"/>
  <c r="I32" i="63"/>
  <c r="J32" i="63"/>
  <c r="A33" i="63"/>
  <c r="B33" i="63"/>
  <c r="C33" i="63"/>
  <c r="D33" i="63"/>
  <c r="E33" i="63"/>
  <c r="F33" i="63"/>
  <c r="G33" i="63"/>
  <c r="H33" i="63"/>
  <c r="I33" i="63"/>
  <c r="J33" i="63"/>
  <c r="A34" i="63"/>
  <c r="B34" i="63"/>
  <c r="C34" i="63"/>
  <c r="D34" i="63"/>
  <c r="E34" i="63"/>
  <c r="F34" i="63"/>
  <c r="G34" i="63"/>
  <c r="H34" i="63"/>
  <c r="I34" i="63"/>
  <c r="J34" i="63"/>
  <c r="A3" i="62"/>
  <c r="J3" i="62"/>
  <c r="A5" i="62"/>
  <c r="B5" i="62"/>
  <c r="C5" i="62"/>
  <c r="D5" i="62"/>
  <c r="E5" i="62"/>
  <c r="F5" i="62"/>
  <c r="G5" i="62"/>
  <c r="H5" i="62"/>
  <c r="I5" i="62"/>
  <c r="J5" i="62"/>
  <c r="A6" i="62"/>
  <c r="B6" i="62"/>
  <c r="C6" i="62"/>
  <c r="D6" i="62"/>
  <c r="E6" i="62"/>
  <c r="F6" i="62"/>
  <c r="G6" i="62"/>
  <c r="H6" i="62"/>
  <c r="I6" i="62"/>
  <c r="J6" i="62"/>
  <c r="A7" i="62"/>
  <c r="B7" i="62"/>
  <c r="C7" i="62"/>
  <c r="D7" i="62"/>
  <c r="E7" i="62"/>
  <c r="F7" i="62"/>
  <c r="G7" i="62"/>
  <c r="H7" i="62"/>
  <c r="I7" i="62"/>
  <c r="J7" i="62"/>
  <c r="A8" i="62"/>
  <c r="B8" i="62"/>
  <c r="C8" i="62"/>
  <c r="D8" i="62"/>
  <c r="E8" i="62"/>
  <c r="F8" i="62"/>
  <c r="G8" i="62"/>
  <c r="H8" i="62"/>
  <c r="I8" i="62"/>
  <c r="J8" i="62"/>
  <c r="A9" i="62"/>
  <c r="B9" i="62"/>
  <c r="C9" i="62"/>
  <c r="D9" i="62"/>
  <c r="E9" i="62"/>
  <c r="F9" i="62"/>
  <c r="G9" i="62"/>
  <c r="H9" i="62"/>
  <c r="I9" i="62"/>
  <c r="J9" i="62"/>
  <c r="A10" i="62"/>
  <c r="B10" i="62"/>
  <c r="C10" i="62"/>
  <c r="D10" i="62"/>
  <c r="E10" i="62"/>
  <c r="F10" i="62"/>
  <c r="G10" i="62"/>
  <c r="H10" i="62"/>
  <c r="I10" i="62"/>
  <c r="J10" i="62"/>
  <c r="A11" i="62"/>
  <c r="B11" i="62"/>
  <c r="C11" i="62"/>
  <c r="D11" i="62"/>
  <c r="E11" i="62"/>
  <c r="F11" i="62"/>
  <c r="G11" i="62"/>
  <c r="H11" i="62"/>
  <c r="I11" i="62"/>
  <c r="J11" i="62"/>
  <c r="A12" i="62"/>
  <c r="B12" i="62"/>
  <c r="C12" i="62"/>
  <c r="D12" i="62"/>
  <c r="E12" i="62"/>
  <c r="F12" i="62"/>
  <c r="G12" i="62"/>
  <c r="H12" i="62"/>
  <c r="I12" i="62"/>
  <c r="J12" i="62"/>
  <c r="A13" i="62"/>
  <c r="B13" i="62"/>
  <c r="C13" i="62"/>
  <c r="D13" i="62"/>
  <c r="E13" i="62"/>
  <c r="F13" i="62"/>
  <c r="G13" i="62"/>
  <c r="H13" i="62"/>
  <c r="I13" i="62"/>
  <c r="J13" i="62"/>
  <c r="A14" i="62"/>
  <c r="B14" i="62"/>
  <c r="C14" i="62"/>
  <c r="D14" i="62"/>
  <c r="E14" i="62"/>
  <c r="F14" i="62"/>
  <c r="G14" i="62"/>
  <c r="H14" i="62"/>
  <c r="I14" i="62"/>
  <c r="J14" i="62"/>
  <c r="A15" i="62"/>
  <c r="B15" i="62"/>
  <c r="C15" i="62"/>
  <c r="D15" i="62"/>
  <c r="E15" i="62"/>
  <c r="F15" i="62"/>
  <c r="G15" i="62"/>
  <c r="H15" i="62"/>
  <c r="I15" i="62"/>
  <c r="J15" i="62"/>
  <c r="A16" i="62"/>
  <c r="B16" i="62"/>
  <c r="C16" i="62"/>
  <c r="D16" i="62"/>
  <c r="E16" i="62"/>
  <c r="F16" i="62"/>
  <c r="G16" i="62"/>
  <c r="H16" i="62"/>
  <c r="I16" i="62"/>
  <c r="J16" i="62"/>
  <c r="A17" i="62"/>
  <c r="B17" i="62"/>
  <c r="C17" i="62"/>
  <c r="D17" i="62"/>
  <c r="E17" i="62"/>
  <c r="F17" i="62"/>
  <c r="G17" i="62"/>
  <c r="H17" i="62"/>
  <c r="I17" i="62"/>
  <c r="J17" i="62"/>
  <c r="A18" i="62"/>
  <c r="B18" i="62"/>
  <c r="C18" i="62"/>
  <c r="D18" i="62"/>
  <c r="E18" i="62"/>
  <c r="F18" i="62"/>
  <c r="G18" i="62"/>
  <c r="H18" i="62"/>
  <c r="I18" i="62"/>
  <c r="J18" i="62"/>
  <c r="A19" i="62"/>
  <c r="B19" i="62"/>
  <c r="C19" i="62"/>
  <c r="D19" i="62"/>
  <c r="E19" i="62"/>
  <c r="F19" i="62"/>
  <c r="G19" i="62"/>
  <c r="H19" i="62"/>
  <c r="I19" i="62"/>
  <c r="J19" i="62"/>
  <c r="A20" i="62"/>
  <c r="B20" i="62"/>
  <c r="C20" i="62"/>
  <c r="D20" i="62"/>
  <c r="E20" i="62"/>
  <c r="F20" i="62"/>
  <c r="G20" i="62"/>
  <c r="H20" i="62"/>
  <c r="I20" i="62"/>
  <c r="J20" i="62"/>
  <c r="A21" i="62"/>
  <c r="B21" i="62"/>
  <c r="C21" i="62"/>
  <c r="D21" i="62"/>
  <c r="E21" i="62"/>
  <c r="F21" i="62"/>
  <c r="G21" i="62"/>
  <c r="H21" i="62"/>
  <c r="I21" i="62"/>
  <c r="J21" i="62"/>
  <c r="A22" i="62"/>
  <c r="B22" i="62"/>
  <c r="C22" i="62"/>
  <c r="D22" i="62"/>
  <c r="E22" i="62"/>
  <c r="F22" i="62"/>
  <c r="G22" i="62"/>
  <c r="H22" i="62"/>
  <c r="I22" i="62"/>
  <c r="J22" i="62"/>
  <c r="A23" i="62"/>
  <c r="B23" i="62"/>
  <c r="C23" i="62"/>
  <c r="D23" i="62"/>
  <c r="E23" i="62"/>
  <c r="F23" i="62"/>
  <c r="G23" i="62"/>
  <c r="H23" i="62"/>
  <c r="I23" i="62"/>
  <c r="J23" i="62"/>
  <c r="A24" i="62"/>
  <c r="B24" i="62"/>
  <c r="C24" i="62"/>
  <c r="D24" i="62"/>
  <c r="E24" i="62"/>
  <c r="F24" i="62"/>
  <c r="G24" i="62"/>
  <c r="H24" i="62"/>
  <c r="I24" i="62"/>
  <c r="J24" i="62"/>
  <c r="A25" i="62"/>
  <c r="B25" i="62"/>
  <c r="C25" i="62"/>
  <c r="D25" i="62"/>
  <c r="E25" i="62"/>
  <c r="F25" i="62"/>
  <c r="G25" i="62"/>
  <c r="H25" i="62"/>
  <c r="I25" i="62"/>
  <c r="J25" i="62"/>
  <c r="A26" i="62"/>
  <c r="B26" i="62"/>
  <c r="C26" i="62"/>
  <c r="D26" i="62"/>
  <c r="E26" i="62"/>
  <c r="F26" i="62"/>
  <c r="G26" i="62"/>
  <c r="H26" i="62"/>
  <c r="I26" i="62"/>
  <c r="J26" i="62"/>
  <c r="A27" i="62"/>
  <c r="B27" i="62"/>
  <c r="C27" i="62"/>
  <c r="D27" i="62"/>
  <c r="E27" i="62"/>
  <c r="F27" i="62"/>
  <c r="G27" i="62"/>
  <c r="H27" i="62"/>
  <c r="I27" i="62"/>
  <c r="J27" i="62"/>
  <c r="A28" i="62"/>
  <c r="B28" i="62"/>
  <c r="C28" i="62"/>
  <c r="D28" i="62"/>
  <c r="E28" i="62"/>
  <c r="F28" i="62"/>
  <c r="G28" i="62"/>
  <c r="H28" i="62"/>
  <c r="I28" i="62"/>
  <c r="J28" i="62"/>
  <c r="A29" i="62"/>
  <c r="B29" i="62"/>
  <c r="C29" i="62"/>
  <c r="D29" i="62"/>
  <c r="E29" i="62"/>
  <c r="F29" i="62"/>
  <c r="G29" i="62"/>
  <c r="H29" i="62"/>
  <c r="I29" i="62"/>
  <c r="J29" i="62"/>
  <c r="A30" i="62"/>
  <c r="B30" i="62"/>
  <c r="C30" i="62"/>
  <c r="D30" i="62"/>
  <c r="E30" i="62"/>
  <c r="F30" i="62"/>
  <c r="G30" i="62"/>
  <c r="H30" i="62"/>
  <c r="I30" i="62"/>
  <c r="J30" i="62"/>
  <c r="A31" i="62"/>
  <c r="B31" i="62"/>
  <c r="C31" i="62"/>
  <c r="D31" i="62"/>
  <c r="E31" i="62"/>
  <c r="F31" i="62"/>
  <c r="G31" i="62"/>
  <c r="H31" i="62"/>
  <c r="I31" i="62"/>
  <c r="J31" i="62"/>
  <c r="A32" i="62"/>
  <c r="B32" i="62"/>
  <c r="C32" i="62"/>
  <c r="D32" i="62"/>
  <c r="E32" i="62"/>
  <c r="F32" i="62"/>
  <c r="G32" i="62"/>
  <c r="H32" i="62"/>
  <c r="I32" i="62"/>
  <c r="J32" i="62"/>
  <c r="A33" i="62"/>
  <c r="B33" i="62"/>
  <c r="C33" i="62"/>
  <c r="D33" i="62"/>
  <c r="E33" i="62"/>
  <c r="F33" i="62"/>
  <c r="G33" i="62"/>
  <c r="H33" i="62"/>
  <c r="I33" i="62"/>
  <c r="J33" i="62"/>
  <c r="A34" i="62"/>
  <c r="B34" i="62"/>
  <c r="C34" i="62"/>
  <c r="D34" i="62"/>
  <c r="E34" i="62"/>
  <c r="F34" i="62"/>
  <c r="G34" i="62"/>
  <c r="H34" i="62"/>
  <c r="I34" i="62"/>
  <c r="J34" i="62"/>
  <c r="A3" i="61"/>
  <c r="J3" i="61"/>
  <c r="A5" i="61"/>
  <c r="B5" i="61"/>
  <c r="C5" i="61"/>
  <c r="D5" i="61"/>
  <c r="E5" i="61"/>
  <c r="F5" i="61"/>
  <c r="G5" i="61"/>
  <c r="H5" i="61"/>
  <c r="I5" i="61"/>
  <c r="J5" i="61"/>
  <c r="A6" i="61"/>
  <c r="B6" i="61"/>
  <c r="C6" i="61"/>
  <c r="D6" i="61"/>
  <c r="E6" i="61"/>
  <c r="F6" i="61"/>
  <c r="G6" i="61"/>
  <c r="H6" i="61"/>
  <c r="I6" i="61"/>
  <c r="J6" i="61"/>
  <c r="A7" i="61"/>
  <c r="B7" i="61"/>
  <c r="C7" i="61"/>
  <c r="D7" i="61"/>
  <c r="E7" i="61"/>
  <c r="F7" i="61"/>
  <c r="G7" i="61"/>
  <c r="H7" i="61"/>
  <c r="I7" i="61"/>
  <c r="J7" i="61"/>
  <c r="A8" i="61"/>
  <c r="B8" i="61"/>
  <c r="C8" i="61"/>
  <c r="D8" i="61"/>
  <c r="E8" i="61"/>
  <c r="F8" i="61"/>
  <c r="G8" i="61"/>
  <c r="H8" i="61"/>
  <c r="I8" i="61"/>
  <c r="J8" i="61"/>
  <c r="A9" i="61"/>
  <c r="B9" i="61"/>
  <c r="C9" i="61"/>
  <c r="D9" i="61"/>
  <c r="E9" i="61"/>
  <c r="F9" i="61"/>
  <c r="G9" i="61"/>
  <c r="H9" i="61"/>
  <c r="I9" i="61"/>
  <c r="J9" i="61"/>
  <c r="A10" i="61"/>
  <c r="B10" i="61"/>
  <c r="C10" i="61"/>
  <c r="D10" i="61"/>
  <c r="E10" i="61"/>
  <c r="F10" i="61"/>
  <c r="G10" i="61"/>
  <c r="H10" i="61"/>
  <c r="I10" i="61"/>
  <c r="J10" i="61"/>
  <c r="A11" i="61"/>
  <c r="B11" i="61"/>
  <c r="C11" i="61"/>
  <c r="D11" i="61"/>
  <c r="E11" i="61"/>
  <c r="F11" i="61"/>
  <c r="G11" i="61"/>
  <c r="H11" i="61"/>
  <c r="I11" i="61"/>
  <c r="J11" i="61"/>
  <c r="A12" i="61"/>
  <c r="B12" i="61"/>
  <c r="C12" i="61"/>
  <c r="D12" i="61"/>
  <c r="E12" i="61"/>
  <c r="F12" i="61"/>
  <c r="G12" i="61"/>
  <c r="H12" i="61"/>
  <c r="I12" i="61"/>
  <c r="J12" i="61"/>
  <c r="A13" i="61"/>
  <c r="B13" i="61"/>
  <c r="C13" i="61"/>
  <c r="D13" i="61"/>
  <c r="E13" i="61"/>
  <c r="F13" i="61"/>
  <c r="G13" i="61"/>
  <c r="H13" i="61"/>
  <c r="I13" i="61"/>
  <c r="J13" i="61"/>
  <c r="A14" i="61"/>
  <c r="B14" i="61"/>
  <c r="C14" i="61"/>
  <c r="D14" i="61"/>
  <c r="E14" i="61"/>
  <c r="F14" i="61"/>
  <c r="G14" i="61"/>
  <c r="H14" i="61"/>
  <c r="I14" i="61"/>
  <c r="J14" i="61"/>
  <c r="A15" i="61"/>
  <c r="B15" i="61"/>
  <c r="C15" i="61"/>
  <c r="D15" i="61"/>
  <c r="E15" i="61"/>
  <c r="F15" i="61"/>
  <c r="G15" i="61"/>
  <c r="H15" i="61"/>
  <c r="I15" i="61"/>
  <c r="J15" i="61"/>
  <c r="A16" i="61"/>
  <c r="B16" i="61"/>
  <c r="C16" i="61"/>
  <c r="D16" i="61"/>
  <c r="E16" i="61"/>
  <c r="F16" i="61"/>
  <c r="G16" i="61"/>
  <c r="H16" i="61"/>
  <c r="I16" i="61"/>
  <c r="J16" i="61"/>
  <c r="A17" i="61"/>
  <c r="B17" i="61"/>
  <c r="C17" i="61"/>
  <c r="D17" i="61"/>
  <c r="E17" i="61"/>
  <c r="F17" i="61"/>
  <c r="G17" i="61"/>
  <c r="H17" i="61"/>
  <c r="I17" i="61"/>
  <c r="J17" i="61"/>
  <c r="A18" i="61"/>
  <c r="B18" i="61"/>
  <c r="C18" i="61"/>
  <c r="D18" i="61"/>
  <c r="E18" i="61"/>
  <c r="F18" i="61"/>
  <c r="G18" i="61"/>
  <c r="H18" i="61"/>
  <c r="I18" i="61"/>
  <c r="J18" i="61"/>
  <c r="A19" i="61"/>
  <c r="B19" i="61"/>
  <c r="C19" i="61"/>
  <c r="D19" i="61"/>
  <c r="E19" i="61"/>
  <c r="F19" i="61"/>
  <c r="G19" i="61"/>
  <c r="H19" i="61"/>
  <c r="I19" i="61"/>
  <c r="J19" i="61"/>
  <c r="A20" i="61"/>
  <c r="B20" i="61"/>
  <c r="C20" i="61"/>
  <c r="D20" i="61"/>
  <c r="E20" i="61"/>
  <c r="F20" i="61"/>
  <c r="G20" i="61"/>
  <c r="H20" i="61"/>
  <c r="I20" i="61"/>
  <c r="J20" i="61"/>
  <c r="A21" i="61"/>
  <c r="B21" i="61"/>
  <c r="C21" i="61"/>
  <c r="D21" i="61"/>
  <c r="E21" i="61"/>
  <c r="F21" i="61"/>
  <c r="G21" i="61"/>
  <c r="H21" i="61"/>
  <c r="I21" i="61"/>
  <c r="J21" i="61"/>
  <c r="A22" i="61"/>
  <c r="B22" i="61"/>
  <c r="C22" i="61"/>
  <c r="D22" i="61"/>
  <c r="E22" i="61"/>
  <c r="F22" i="61"/>
  <c r="G22" i="61"/>
  <c r="H22" i="61"/>
  <c r="I22" i="61"/>
  <c r="J22" i="61"/>
  <c r="A23" i="61"/>
  <c r="B23" i="61"/>
  <c r="C23" i="61"/>
  <c r="D23" i="61"/>
  <c r="E23" i="61"/>
  <c r="F23" i="61"/>
  <c r="G23" i="61"/>
  <c r="H23" i="61"/>
  <c r="I23" i="61"/>
  <c r="J23" i="61"/>
  <c r="A24" i="61"/>
  <c r="B24" i="61"/>
  <c r="C24" i="61"/>
  <c r="D24" i="61"/>
  <c r="E24" i="61"/>
  <c r="F24" i="61"/>
  <c r="G24" i="61"/>
  <c r="H24" i="61"/>
  <c r="I24" i="61"/>
  <c r="J24" i="61"/>
  <c r="A25" i="61"/>
  <c r="B25" i="61"/>
  <c r="C25" i="61"/>
  <c r="D25" i="61"/>
  <c r="E25" i="61"/>
  <c r="F25" i="61"/>
  <c r="G25" i="61"/>
  <c r="H25" i="61"/>
  <c r="I25" i="61"/>
  <c r="J25" i="61"/>
  <c r="A26" i="61"/>
  <c r="B26" i="61"/>
  <c r="C26" i="61"/>
  <c r="D26" i="61"/>
  <c r="E26" i="61"/>
  <c r="F26" i="61"/>
  <c r="G26" i="61"/>
  <c r="H26" i="61"/>
  <c r="I26" i="61"/>
  <c r="J26" i="61"/>
  <c r="A27" i="61"/>
  <c r="B27" i="61"/>
  <c r="C27" i="61"/>
  <c r="D27" i="61"/>
  <c r="E27" i="61"/>
  <c r="F27" i="61"/>
  <c r="G27" i="61"/>
  <c r="H27" i="61"/>
  <c r="I27" i="61"/>
  <c r="J27" i="61"/>
  <c r="A28" i="61"/>
  <c r="B28" i="61"/>
  <c r="C28" i="61"/>
  <c r="D28" i="61"/>
  <c r="E28" i="61"/>
  <c r="F28" i="61"/>
  <c r="G28" i="61"/>
  <c r="H28" i="61"/>
  <c r="I28" i="61"/>
  <c r="J28" i="61"/>
  <c r="A29" i="61"/>
  <c r="B29" i="61"/>
  <c r="C29" i="61"/>
  <c r="D29" i="61"/>
  <c r="E29" i="61"/>
  <c r="F29" i="61"/>
  <c r="G29" i="61"/>
  <c r="H29" i="61"/>
  <c r="I29" i="61"/>
  <c r="J29" i="61"/>
  <c r="A30" i="61"/>
  <c r="B30" i="61"/>
  <c r="C30" i="61"/>
  <c r="D30" i="61"/>
  <c r="E30" i="61"/>
  <c r="F30" i="61"/>
  <c r="G30" i="61"/>
  <c r="H30" i="61"/>
  <c r="I30" i="61"/>
  <c r="J30" i="61"/>
  <c r="A31" i="61"/>
  <c r="B31" i="61"/>
  <c r="C31" i="61"/>
  <c r="D31" i="61"/>
  <c r="E31" i="61"/>
  <c r="F31" i="61"/>
  <c r="G31" i="61"/>
  <c r="H31" i="61"/>
  <c r="I31" i="61"/>
  <c r="J31" i="61"/>
  <c r="A32" i="61"/>
  <c r="B32" i="61"/>
  <c r="C32" i="61"/>
  <c r="D32" i="61"/>
  <c r="E32" i="61"/>
  <c r="F32" i="61"/>
  <c r="G32" i="61"/>
  <c r="H32" i="61"/>
  <c r="I32" i="61"/>
  <c r="J32" i="61"/>
  <c r="A33" i="61"/>
  <c r="B33" i="61"/>
  <c r="C33" i="61"/>
  <c r="D33" i="61"/>
  <c r="E33" i="61"/>
  <c r="F33" i="61"/>
  <c r="G33" i="61"/>
  <c r="H33" i="61"/>
  <c r="I33" i="61"/>
  <c r="J33" i="61"/>
  <c r="A34" i="61"/>
  <c r="B34" i="61"/>
  <c r="C34" i="61"/>
  <c r="D34" i="61"/>
  <c r="E34" i="61"/>
  <c r="F34" i="61"/>
  <c r="G34" i="61"/>
  <c r="H34" i="61"/>
  <c r="I34" i="61"/>
  <c r="J34" i="61"/>
  <c r="A3" i="60"/>
  <c r="J3" i="60"/>
  <c r="A5" i="60"/>
  <c r="B5" i="60"/>
  <c r="C5" i="60"/>
  <c r="D5" i="60"/>
  <c r="E5" i="60"/>
  <c r="F5" i="60"/>
  <c r="G5" i="60"/>
  <c r="H5" i="60"/>
  <c r="I5" i="60"/>
  <c r="J5" i="60"/>
  <c r="A6" i="60"/>
  <c r="B6" i="60"/>
  <c r="C6" i="60"/>
  <c r="D6" i="60"/>
  <c r="E6" i="60"/>
  <c r="F6" i="60"/>
  <c r="G6" i="60"/>
  <c r="H6" i="60"/>
  <c r="I6" i="60"/>
  <c r="J6" i="60"/>
  <c r="A7" i="60"/>
  <c r="B7" i="60"/>
  <c r="C7" i="60"/>
  <c r="D7" i="60"/>
  <c r="E7" i="60"/>
  <c r="F7" i="60"/>
  <c r="G7" i="60"/>
  <c r="H7" i="60"/>
  <c r="I7" i="60"/>
  <c r="J7" i="60"/>
  <c r="A8" i="60"/>
  <c r="B8" i="60"/>
  <c r="C8" i="60"/>
  <c r="D8" i="60"/>
  <c r="E8" i="60"/>
  <c r="F8" i="60"/>
  <c r="G8" i="60"/>
  <c r="H8" i="60"/>
  <c r="I8" i="60"/>
  <c r="J8" i="60"/>
  <c r="A9" i="60"/>
  <c r="B9" i="60"/>
  <c r="C9" i="60"/>
  <c r="D9" i="60"/>
  <c r="E9" i="60"/>
  <c r="F9" i="60"/>
  <c r="G9" i="60"/>
  <c r="H9" i="60"/>
  <c r="I9" i="60"/>
  <c r="J9" i="60"/>
  <c r="A10" i="60"/>
  <c r="B10" i="60"/>
  <c r="C10" i="60"/>
  <c r="D10" i="60"/>
  <c r="E10" i="60"/>
  <c r="F10" i="60"/>
  <c r="G10" i="60"/>
  <c r="H10" i="60"/>
  <c r="I10" i="60"/>
  <c r="J10" i="60"/>
  <c r="A11" i="60"/>
  <c r="B11" i="60"/>
  <c r="C11" i="60"/>
  <c r="D11" i="60"/>
  <c r="E11" i="60"/>
  <c r="F11" i="60"/>
  <c r="G11" i="60"/>
  <c r="H11" i="60"/>
  <c r="I11" i="60"/>
  <c r="J11" i="60"/>
  <c r="A12" i="60"/>
  <c r="B12" i="60"/>
  <c r="C12" i="60"/>
  <c r="D12" i="60"/>
  <c r="E12" i="60"/>
  <c r="F12" i="60"/>
  <c r="G12" i="60"/>
  <c r="H12" i="60"/>
  <c r="I12" i="60"/>
  <c r="J12" i="60"/>
  <c r="A13" i="60"/>
  <c r="B13" i="60"/>
  <c r="C13" i="60"/>
  <c r="D13" i="60"/>
  <c r="E13" i="60"/>
  <c r="F13" i="60"/>
  <c r="G13" i="60"/>
  <c r="H13" i="60"/>
  <c r="I13" i="60"/>
  <c r="J13" i="60"/>
  <c r="A14" i="60"/>
  <c r="B14" i="60"/>
  <c r="C14" i="60"/>
  <c r="D14" i="60"/>
  <c r="E14" i="60"/>
  <c r="F14" i="60"/>
  <c r="G14" i="60"/>
  <c r="H14" i="60"/>
  <c r="I14" i="60"/>
  <c r="J14" i="60"/>
  <c r="A15" i="60"/>
  <c r="B15" i="60"/>
  <c r="C15" i="60"/>
  <c r="D15" i="60"/>
  <c r="E15" i="60"/>
  <c r="F15" i="60"/>
  <c r="G15" i="60"/>
  <c r="H15" i="60"/>
  <c r="I15" i="60"/>
  <c r="J15" i="60"/>
  <c r="A16" i="60"/>
  <c r="B16" i="60"/>
  <c r="C16" i="60"/>
  <c r="D16" i="60"/>
  <c r="E16" i="60"/>
  <c r="F16" i="60"/>
  <c r="G16" i="60"/>
  <c r="H16" i="60"/>
  <c r="I16" i="60"/>
  <c r="J16" i="60"/>
  <c r="A17" i="60"/>
  <c r="B17" i="60"/>
  <c r="C17" i="60"/>
  <c r="D17" i="60"/>
  <c r="E17" i="60"/>
  <c r="F17" i="60"/>
  <c r="G17" i="60"/>
  <c r="H17" i="60"/>
  <c r="I17" i="60"/>
  <c r="J17" i="60"/>
  <c r="A18" i="60"/>
  <c r="B18" i="60"/>
  <c r="C18" i="60"/>
  <c r="D18" i="60"/>
  <c r="E18" i="60"/>
  <c r="F18" i="60"/>
  <c r="G18" i="60"/>
  <c r="H18" i="60"/>
  <c r="I18" i="60"/>
  <c r="J18" i="60"/>
  <c r="A19" i="60"/>
  <c r="B19" i="60"/>
  <c r="C19" i="60"/>
  <c r="D19" i="60"/>
  <c r="E19" i="60"/>
  <c r="F19" i="60"/>
  <c r="G19" i="60"/>
  <c r="H19" i="60"/>
  <c r="I19" i="60"/>
  <c r="J19" i="60"/>
  <c r="A20" i="60"/>
  <c r="B20" i="60"/>
  <c r="C20" i="60"/>
  <c r="D20" i="60"/>
  <c r="E20" i="60"/>
  <c r="F20" i="60"/>
  <c r="G20" i="60"/>
  <c r="H20" i="60"/>
  <c r="I20" i="60"/>
  <c r="J20" i="60"/>
  <c r="A21" i="60"/>
  <c r="B21" i="60"/>
  <c r="C21" i="60"/>
  <c r="D21" i="60"/>
  <c r="E21" i="60"/>
  <c r="F21" i="60"/>
  <c r="G21" i="60"/>
  <c r="H21" i="60"/>
  <c r="I21" i="60"/>
  <c r="J21" i="60"/>
  <c r="A22" i="60"/>
  <c r="B22" i="60"/>
  <c r="C22" i="60"/>
  <c r="D22" i="60"/>
  <c r="E22" i="60"/>
  <c r="F22" i="60"/>
  <c r="G22" i="60"/>
  <c r="H22" i="60"/>
  <c r="I22" i="60"/>
  <c r="J22" i="60"/>
  <c r="A23" i="60"/>
  <c r="B23" i="60"/>
  <c r="C23" i="60"/>
  <c r="D23" i="60"/>
  <c r="E23" i="60"/>
  <c r="F23" i="60"/>
  <c r="G23" i="60"/>
  <c r="H23" i="60"/>
  <c r="I23" i="60"/>
  <c r="J23" i="60"/>
  <c r="A24" i="60"/>
  <c r="B24" i="60"/>
  <c r="C24" i="60"/>
  <c r="D24" i="60"/>
  <c r="E24" i="60"/>
  <c r="F24" i="60"/>
  <c r="G24" i="60"/>
  <c r="H24" i="60"/>
  <c r="I24" i="60"/>
  <c r="J24" i="60"/>
  <c r="A25" i="60"/>
  <c r="B25" i="60"/>
  <c r="C25" i="60"/>
  <c r="D25" i="60"/>
  <c r="E25" i="60"/>
  <c r="F25" i="60"/>
  <c r="G25" i="60"/>
  <c r="H25" i="60"/>
  <c r="I25" i="60"/>
  <c r="J25" i="60"/>
  <c r="A26" i="60"/>
  <c r="B26" i="60"/>
  <c r="C26" i="60"/>
  <c r="D26" i="60"/>
  <c r="E26" i="60"/>
  <c r="F26" i="60"/>
  <c r="G26" i="60"/>
  <c r="H26" i="60"/>
  <c r="I26" i="60"/>
  <c r="J26" i="60"/>
  <c r="A27" i="60"/>
  <c r="B27" i="60"/>
  <c r="C27" i="60"/>
  <c r="D27" i="60"/>
  <c r="E27" i="60"/>
  <c r="F27" i="60"/>
  <c r="G27" i="60"/>
  <c r="H27" i="60"/>
  <c r="I27" i="60"/>
  <c r="J27" i="60"/>
  <c r="A28" i="60"/>
  <c r="B28" i="60"/>
  <c r="C28" i="60"/>
  <c r="D28" i="60"/>
  <c r="E28" i="60"/>
  <c r="F28" i="60"/>
  <c r="G28" i="60"/>
  <c r="H28" i="60"/>
  <c r="I28" i="60"/>
  <c r="J28" i="60"/>
  <c r="A29" i="60"/>
  <c r="B29" i="60"/>
  <c r="C29" i="60"/>
  <c r="D29" i="60"/>
  <c r="E29" i="60"/>
  <c r="F29" i="60"/>
  <c r="G29" i="60"/>
  <c r="H29" i="60"/>
  <c r="I29" i="60"/>
  <c r="J29" i="60"/>
  <c r="A30" i="60"/>
  <c r="B30" i="60"/>
  <c r="C30" i="60"/>
  <c r="D30" i="60"/>
  <c r="E30" i="60"/>
  <c r="F30" i="60"/>
  <c r="G30" i="60"/>
  <c r="H30" i="60"/>
  <c r="I30" i="60"/>
  <c r="J30" i="60"/>
  <c r="A31" i="60"/>
  <c r="B31" i="60"/>
  <c r="C31" i="60"/>
  <c r="D31" i="60"/>
  <c r="E31" i="60"/>
  <c r="F31" i="60"/>
  <c r="G31" i="60"/>
  <c r="H31" i="60"/>
  <c r="I31" i="60"/>
  <c r="J31" i="60"/>
  <c r="A32" i="60"/>
  <c r="B32" i="60"/>
  <c r="C32" i="60"/>
  <c r="D32" i="60"/>
  <c r="E32" i="60"/>
  <c r="F32" i="60"/>
  <c r="G32" i="60"/>
  <c r="H32" i="60"/>
  <c r="I32" i="60"/>
  <c r="J32" i="60"/>
  <c r="A33" i="60"/>
  <c r="B33" i="60"/>
  <c r="C33" i="60"/>
  <c r="D33" i="60"/>
  <c r="E33" i="60"/>
  <c r="F33" i="60"/>
  <c r="G33" i="60"/>
  <c r="H33" i="60"/>
  <c r="I33" i="60"/>
  <c r="J33" i="60"/>
  <c r="A34" i="60"/>
  <c r="B34" i="60"/>
  <c r="C34" i="60"/>
  <c r="D34" i="60"/>
  <c r="E34" i="60"/>
  <c r="F34" i="60"/>
  <c r="G34" i="60"/>
  <c r="H34" i="60"/>
  <c r="I34" i="60"/>
  <c r="J34" i="60"/>
  <c r="A3" i="59"/>
  <c r="J3" i="59"/>
  <c r="A5" i="59"/>
  <c r="B5" i="59"/>
  <c r="C5" i="59"/>
  <c r="D5" i="59"/>
  <c r="E5" i="59"/>
  <c r="F5" i="59"/>
  <c r="G5" i="59"/>
  <c r="H5" i="59"/>
  <c r="I5" i="59"/>
  <c r="J5" i="59"/>
  <c r="A6" i="59"/>
  <c r="B6" i="59"/>
  <c r="C6" i="59"/>
  <c r="D6" i="59"/>
  <c r="E6" i="59"/>
  <c r="F6" i="59"/>
  <c r="G6" i="59"/>
  <c r="H6" i="59"/>
  <c r="I6" i="59"/>
  <c r="J6" i="59"/>
  <c r="A7" i="59"/>
  <c r="B7" i="59"/>
  <c r="C7" i="59"/>
  <c r="D7" i="59"/>
  <c r="E7" i="59"/>
  <c r="F7" i="59"/>
  <c r="G7" i="59"/>
  <c r="H7" i="59"/>
  <c r="I7" i="59"/>
  <c r="J7" i="59"/>
  <c r="A8" i="59"/>
  <c r="B8" i="59"/>
  <c r="C8" i="59"/>
  <c r="D8" i="59"/>
  <c r="E8" i="59"/>
  <c r="F8" i="59"/>
  <c r="G8" i="59"/>
  <c r="H8" i="59"/>
  <c r="I8" i="59"/>
  <c r="J8" i="59"/>
  <c r="A9" i="59"/>
  <c r="B9" i="59"/>
  <c r="C9" i="59"/>
  <c r="D9" i="59"/>
  <c r="E9" i="59"/>
  <c r="F9" i="59"/>
  <c r="G9" i="59"/>
  <c r="H9" i="59"/>
  <c r="I9" i="59"/>
  <c r="J9" i="59"/>
  <c r="A10" i="59"/>
  <c r="B10" i="59"/>
  <c r="C10" i="59"/>
  <c r="D10" i="59"/>
  <c r="E10" i="59"/>
  <c r="F10" i="59"/>
  <c r="G10" i="59"/>
  <c r="H10" i="59"/>
  <c r="I10" i="59"/>
  <c r="J10" i="59"/>
  <c r="A11" i="59"/>
  <c r="B11" i="59"/>
  <c r="C11" i="59"/>
  <c r="D11" i="59"/>
  <c r="E11" i="59"/>
  <c r="F11" i="59"/>
  <c r="G11" i="59"/>
  <c r="H11" i="59"/>
  <c r="I11" i="59"/>
  <c r="J11" i="59"/>
  <c r="A12" i="59"/>
  <c r="B12" i="59"/>
  <c r="C12" i="59"/>
  <c r="D12" i="59"/>
  <c r="E12" i="59"/>
  <c r="F12" i="59"/>
  <c r="G12" i="59"/>
  <c r="H12" i="59"/>
  <c r="I12" i="59"/>
  <c r="J12" i="59"/>
  <c r="A13" i="59"/>
  <c r="B13" i="59"/>
  <c r="C13" i="59"/>
  <c r="D13" i="59"/>
  <c r="E13" i="59"/>
  <c r="F13" i="59"/>
  <c r="G13" i="59"/>
  <c r="H13" i="59"/>
  <c r="I13" i="59"/>
  <c r="J13" i="59"/>
  <c r="A14" i="59"/>
  <c r="B14" i="59"/>
  <c r="C14" i="59"/>
  <c r="D14" i="59"/>
  <c r="E14" i="59"/>
  <c r="F14" i="59"/>
  <c r="G14" i="59"/>
  <c r="H14" i="59"/>
  <c r="I14" i="59"/>
  <c r="J14" i="59"/>
  <c r="A15" i="59"/>
  <c r="B15" i="59"/>
  <c r="C15" i="59"/>
  <c r="D15" i="59"/>
  <c r="E15" i="59"/>
  <c r="F15" i="59"/>
  <c r="G15" i="59"/>
  <c r="H15" i="59"/>
  <c r="I15" i="59"/>
  <c r="J15" i="59"/>
  <c r="A16" i="59"/>
  <c r="B16" i="59"/>
  <c r="C16" i="59"/>
  <c r="D16" i="59"/>
  <c r="E16" i="59"/>
  <c r="F16" i="59"/>
  <c r="G16" i="59"/>
  <c r="H16" i="59"/>
  <c r="I16" i="59"/>
  <c r="J16" i="59"/>
  <c r="A17" i="59"/>
  <c r="B17" i="59"/>
  <c r="C17" i="59"/>
  <c r="D17" i="59"/>
  <c r="E17" i="59"/>
  <c r="F17" i="59"/>
  <c r="G17" i="59"/>
  <c r="H17" i="59"/>
  <c r="I17" i="59"/>
  <c r="J17" i="59"/>
  <c r="A18" i="59"/>
  <c r="B18" i="59"/>
  <c r="C18" i="59"/>
  <c r="D18" i="59"/>
  <c r="E18" i="59"/>
  <c r="F18" i="59"/>
  <c r="G18" i="59"/>
  <c r="H18" i="59"/>
  <c r="I18" i="59"/>
  <c r="J18" i="59"/>
  <c r="A19" i="59"/>
  <c r="B19" i="59"/>
  <c r="C19" i="59"/>
  <c r="D19" i="59"/>
  <c r="E19" i="59"/>
  <c r="F19" i="59"/>
  <c r="G19" i="59"/>
  <c r="H19" i="59"/>
  <c r="I19" i="59"/>
  <c r="J19" i="59"/>
  <c r="A20" i="59"/>
  <c r="B20" i="59"/>
  <c r="C20" i="59"/>
  <c r="D20" i="59"/>
  <c r="E20" i="59"/>
  <c r="F20" i="59"/>
  <c r="G20" i="59"/>
  <c r="H20" i="59"/>
  <c r="I20" i="59"/>
  <c r="J20" i="59"/>
  <c r="A21" i="59"/>
  <c r="B21" i="59"/>
  <c r="C21" i="59"/>
  <c r="D21" i="59"/>
  <c r="E21" i="59"/>
  <c r="F21" i="59"/>
  <c r="G21" i="59"/>
  <c r="H21" i="59"/>
  <c r="I21" i="59"/>
  <c r="J21" i="59"/>
  <c r="A22" i="59"/>
  <c r="B22" i="59"/>
  <c r="C22" i="59"/>
  <c r="D22" i="59"/>
  <c r="E22" i="59"/>
  <c r="F22" i="59"/>
  <c r="G22" i="59"/>
  <c r="H22" i="59"/>
  <c r="I22" i="59"/>
  <c r="J22" i="59"/>
  <c r="A23" i="59"/>
  <c r="B23" i="59"/>
  <c r="C23" i="59"/>
  <c r="D23" i="59"/>
  <c r="E23" i="59"/>
  <c r="F23" i="59"/>
  <c r="G23" i="59"/>
  <c r="H23" i="59"/>
  <c r="I23" i="59"/>
  <c r="J23" i="59"/>
  <c r="A24" i="59"/>
  <c r="B24" i="59"/>
  <c r="C24" i="59"/>
  <c r="D24" i="59"/>
  <c r="E24" i="59"/>
  <c r="F24" i="59"/>
  <c r="G24" i="59"/>
  <c r="H24" i="59"/>
  <c r="I24" i="59"/>
  <c r="J24" i="59"/>
  <c r="A25" i="59"/>
  <c r="B25" i="59"/>
  <c r="C25" i="59"/>
  <c r="D25" i="59"/>
  <c r="E25" i="59"/>
  <c r="F25" i="59"/>
  <c r="G25" i="59"/>
  <c r="H25" i="59"/>
  <c r="I25" i="59"/>
  <c r="J25" i="59"/>
  <c r="A26" i="59"/>
  <c r="B26" i="59"/>
  <c r="C26" i="59"/>
  <c r="D26" i="59"/>
  <c r="E26" i="59"/>
  <c r="F26" i="59"/>
  <c r="G26" i="59"/>
  <c r="H26" i="59"/>
  <c r="I26" i="59"/>
  <c r="J26" i="59"/>
  <c r="A27" i="59"/>
  <c r="B27" i="59"/>
  <c r="C27" i="59"/>
  <c r="D27" i="59"/>
  <c r="E27" i="59"/>
  <c r="F27" i="59"/>
  <c r="G27" i="59"/>
  <c r="H27" i="59"/>
  <c r="I27" i="59"/>
  <c r="J27" i="59"/>
  <c r="A28" i="59"/>
  <c r="B28" i="59"/>
  <c r="C28" i="59"/>
  <c r="D28" i="59"/>
  <c r="E28" i="59"/>
  <c r="F28" i="59"/>
  <c r="G28" i="59"/>
  <c r="H28" i="59"/>
  <c r="I28" i="59"/>
  <c r="J28" i="59"/>
  <c r="A29" i="59"/>
  <c r="B29" i="59"/>
  <c r="C29" i="59"/>
  <c r="D29" i="59"/>
  <c r="E29" i="59"/>
  <c r="F29" i="59"/>
  <c r="G29" i="59"/>
  <c r="H29" i="59"/>
  <c r="I29" i="59"/>
  <c r="J29" i="59"/>
  <c r="A30" i="59"/>
  <c r="B30" i="59"/>
  <c r="C30" i="59"/>
  <c r="D30" i="59"/>
  <c r="E30" i="59"/>
  <c r="F30" i="59"/>
  <c r="G30" i="59"/>
  <c r="H30" i="59"/>
  <c r="I30" i="59"/>
  <c r="J30" i="59"/>
  <c r="A31" i="59"/>
  <c r="B31" i="59"/>
  <c r="C31" i="59"/>
  <c r="D31" i="59"/>
  <c r="E31" i="59"/>
  <c r="F31" i="59"/>
  <c r="G31" i="59"/>
  <c r="H31" i="59"/>
  <c r="I31" i="59"/>
  <c r="J31" i="59"/>
  <c r="A32" i="59"/>
  <c r="B32" i="59"/>
  <c r="C32" i="59"/>
  <c r="D32" i="59"/>
  <c r="E32" i="59"/>
  <c r="F32" i="59"/>
  <c r="G32" i="59"/>
  <c r="H32" i="59"/>
  <c r="I32" i="59"/>
  <c r="J32" i="59"/>
  <c r="A33" i="59"/>
  <c r="B33" i="59"/>
  <c r="C33" i="59"/>
  <c r="D33" i="59"/>
  <c r="E33" i="59"/>
  <c r="F33" i="59"/>
  <c r="G33" i="59"/>
  <c r="H33" i="59"/>
  <c r="I33" i="59"/>
  <c r="J33" i="59"/>
  <c r="A34" i="59"/>
  <c r="B34" i="59"/>
  <c r="C34" i="59"/>
  <c r="D34" i="59"/>
  <c r="E34" i="59"/>
  <c r="F34" i="59"/>
  <c r="G34" i="59"/>
  <c r="H34" i="59"/>
  <c r="I34" i="59"/>
  <c r="J34" i="59"/>
  <c r="A3" i="58"/>
  <c r="J3" i="58"/>
  <c r="A5" i="58"/>
  <c r="B5" i="58"/>
  <c r="C5" i="58"/>
  <c r="D5" i="58"/>
  <c r="E5" i="58"/>
  <c r="F5" i="58"/>
  <c r="G5" i="58"/>
  <c r="H5" i="58"/>
  <c r="I5" i="58"/>
  <c r="J5" i="58"/>
  <c r="A6" i="58"/>
  <c r="B6" i="58"/>
  <c r="C6" i="58"/>
  <c r="D6" i="58"/>
  <c r="E6" i="58"/>
  <c r="F6" i="58"/>
  <c r="G6" i="58"/>
  <c r="H6" i="58"/>
  <c r="I6" i="58"/>
  <c r="J6" i="58"/>
  <c r="A7" i="58"/>
  <c r="B7" i="58"/>
  <c r="C7" i="58"/>
  <c r="D7" i="58"/>
  <c r="E7" i="58"/>
  <c r="F7" i="58"/>
  <c r="G7" i="58"/>
  <c r="H7" i="58"/>
  <c r="I7" i="58"/>
  <c r="J7" i="58"/>
  <c r="A8" i="58"/>
  <c r="B8" i="58"/>
  <c r="C8" i="58"/>
  <c r="D8" i="58"/>
  <c r="E8" i="58"/>
  <c r="F8" i="58"/>
  <c r="G8" i="58"/>
  <c r="H8" i="58"/>
  <c r="I8" i="58"/>
  <c r="J8" i="58"/>
  <c r="A9" i="58"/>
  <c r="B9" i="58"/>
  <c r="C9" i="58"/>
  <c r="D9" i="58"/>
  <c r="E9" i="58"/>
  <c r="F9" i="58"/>
  <c r="G9" i="58"/>
  <c r="H9" i="58"/>
  <c r="I9" i="58"/>
  <c r="J9" i="58"/>
  <c r="A10" i="58"/>
  <c r="B10" i="58"/>
  <c r="C10" i="58"/>
  <c r="D10" i="58"/>
  <c r="E10" i="58"/>
  <c r="F10" i="58"/>
  <c r="G10" i="58"/>
  <c r="H10" i="58"/>
  <c r="I10" i="58"/>
  <c r="J10" i="58"/>
  <c r="A11" i="58"/>
  <c r="B11" i="58"/>
  <c r="C11" i="58"/>
  <c r="D11" i="58"/>
  <c r="E11" i="58"/>
  <c r="F11" i="58"/>
  <c r="G11" i="58"/>
  <c r="H11" i="58"/>
  <c r="I11" i="58"/>
  <c r="J11" i="58"/>
  <c r="A12" i="58"/>
  <c r="B12" i="58"/>
  <c r="C12" i="58"/>
  <c r="D12" i="58"/>
  <c r="E12" i="58"/>
  <c r="F12" i="58"/>
  <c r="G12" i="58"/>
  <c r="H12" i="58"/>
  <c r="I12" i="58"/>
  <c r="J12" i="58"/>
  <c r="A13" i="58"/>
  <c r="B13" i="58"/>
  <c r="C13" i="58"/>
  <c r="D13" i="58"/>
  <c r="E13" i="58"/>
  <c r="F13" i="58"/>
  <c r="G13" i="58"/>
  <c r="H13" i="58"/>
  <c r="I13" i="58"/>
  <c r="J13" i="58"/>
  <c r="A14" i="58"/>
  <c r="B14" i="58"/>
  <c r="C14" i="58"/>
  <c r="D14" i="58"/>
  <c r="E14" i="58"/>
  <c r="F14" i="58"/>
  <c r="G14" i="58"/>
  <c r="H14" i="58"/>
  <c r="I14" i="58"/>
  <c r="J14" i="58"/>
  <c r="A15" i="58"/>
  <c r="B15" i="58"/>
  <c r="C15" i="58"/>
  <c r="D15" i="58"/>
  <c r="E15" i="58"/>
  <c r="F15" i="58"/>
  <c r="G15" i="58"/>
  <c r="H15" i="58"/>
  <c r="I15" i="58"/>
  <c r="J15" i="58"/>
  <c r="A16" i="58"/>
  <c r="B16" i="58"/>
  <c r="C16" i="58"/>
  <c r="D16" i="58"/>
  <c r="E16" i="58"/>
  <c r="F16" i="58"/>
  <c r="G16" i="58"/>
  <c r="H16" i="58"/>
  <c r="I16" i="58"/>
  <c r="J16" i="58"/>
  <c r="A17" i="58"/>
  <c r="B17" i="58"/>
  <c r="C17" i="58"/>
  <c r="D17" i="58"/>
  <c r="E17" i="58"/>
  <c r="F17" i="58"/>
  <c r="G17" i="58"/>
  <c r="H17" i="58"/>
  <c r="I17" i="58"/>
  <c r="J17" i="58"/>
  <c r="A18" i="58"/>
  <c r="B18" i="58"/>
  <c r="C18" i="58"/>
  <c r="D18" i="58"/>
  <c r="E18" i="58"/>
  <c r="F18" i="58"/>
  <c r="G18" i="58"/>
  <c r="H18" i="58"/>
  <c r="I18" i="58"/>
  <c r="J18" i="58"/>
  <c r="A19" i="58"/>
  <c r="B19" i="58"/>
  <c r="C19" i="58"/>
  <c r="D19" i="58"/>
  <c r="E19" i="58"/>
  <c r="F19" i="58"/>
  <c r="G19" i="58"/>
  <c r="H19" i="58"/>
  <c r="I19" i="58"/>
  <c r="J19" i="58"/>
  <c r="A20" i="58"/>
  <c r="B20" i="58"/>
  <c r="C20" i="58"/>
  <c r="D20" i="58"/>
  <c r="E20" i="58"/>
  <c r="F20" i="58"/>
  <c r="G20" i="58"/>
  <c r="H20" i="58"/>
  <c r="I20" i="58"/>
  <c r="J20" i="58"/>
  <c r="A21" i="58"/>
  <c r="B21" i="58"/>
  <c r="C21" i="58"/>
  <c r="D21" i="58"/>
  <c r="E21" i="58"/>
  <c r="F21" i="58"/>
  <c r="G21" i="58"/>
  <c r="H21" i="58"/>
  <c r="I21" i="58"/>
  <c r="J21" i="58"/>
  <c r="A22" i="58"/>
  <c r="B22" i="58"/>
  <c r="C22" i="58"/>
  <c r="D22" i="58"/>
  <c r="E22" i="58"/>
  <c r="F22" i="58"/>
  <c r="G22" i="58"/>
  <c r="H22" i="58"/>
  <c r="I22" i="58"/>
  <c r="J22" i="58"/>
  <c r="A23" i="58"/>
  <c r="B23" i="58"/>
  <c r="C23" i="58"/>
  <c r="D23" i="58"/>
  <c r="E23" i="58"/>
  <c r="F23" i="58"/>
  <c r="G23" i="58"/>
  <c r="H23" i="58"/>
  <c r="I23" i="58"/>
  <c r="J23" i="58"/>
  <c r="A24" i="58"/>
  <c r="B24" i="58"/>
  <c r="C24" i="58"/>
  <c r="D24" i="58"/>
  <c r="E24" i="58"/>
  <c r="F24" i="58"/>
  <c r="G24" i="58"/>
  <c r="H24" i="58"/>
  <c r="I24" i="58"/>
  <c r="J24" i="58"/>
  <c r="A25" i="58"/>
  <c r="B25" i="58"/>
  <c r="C25" i="58"/>
  <c r="D25" i="58"/>
  <c r="E25" i="58"/>
  <c r="F25" i="58"/>
  <c r="G25" i="58"/>
  <c r="H25" i="58"/>
  <c r="I25" i="58"/>
  <c r="J25" i="58"/>
  <c r="A26" i="58"/>
  <c r="B26" i="58"/>
  <c r="C26" i="58"/>
  <c r="D26" i="58"/>
  <c r="E26" i="58"/>
  <c r="F26" i="58"/>
  <c r="G26" i="58"/>
  <c r="H26" i="58"/>
  <c r="I26" i="58"/>
  <c r="J26" i="58"/>
  <c r="A27" i="58"/>
  <c r="B27" i="58"/>
  <c r="C27" i="58"/>
  <c r="D27" i="58"/>
  <c r="E27" i="58"/>
  <c r="F27" i="58"/>
  <c r="G27" i="58"/>
  <c r="H27" i="58"/>
  <c r="I27" i="58"/>
  <c r="J27" i="58"/>
  <c r="A28" i="58"/>
  <c r="B28" i="58"/>
  <c r="C28" i="58"/>
  <c r="D28" i="58"/>
  <c r="E28" i="58"/>
  <c r="F28" i="58"/>
  <c r="G28" i="58"/>
  <c r="H28" i="58"/>
  <c r="I28" i="58"/>
  <c r="J28" i="58"/>
  <c r="A29" i="58"/>
  <c r="B29" i="58"/>
  <c r="C29" i="58"/>
  <c r="D29" i="58"/>
  <c r="E29" i="58"/>
  <c r="F29" i="58"/>
  <c r="G29" i="58"/>
  <c r="H29" i="58"/>
  <c r="I29" i="58"/>
  <c r="J29" i="58"/>
  <c r="A30" i="58"/>
  <c r="B30" i="58"/>
  <c r="C30" i="58"/>
  <c r="D30" i="58"/>
  <c r="E30" i="58"/>
  <c r="F30" i="58"/>
  <c r="G30" i="58"/>
  <c r="H30" i="58"/>
  <c r="I30" i="58"/>
  <c r="J30" i="58"/>
  <c r="A31" i="58"/>
  <c r="B31" i="58"/>
  <c r="C31" i="58"/>
  <c r="D31" i="58"/>
  <c r="E31" i="58"/>
  <c r="F31" i="58"/>
  <c r="G31" i="58"/>
  <c r="H31" i="58"/>
  <c r="I31" i="58"/>
  <c r="J31" i="58"/>
  <c r="A32" i="58"/>
  <c r="B32" i="58"/>
  <c r="C32" i="58"/>
  <c r="D32" i="58"/>
  <c r="E32" i="58"/>
  <c r="F32" i="58"/>
  <c r="G32" i="58"/>
  <c r="H32" i="58"/>
  <c r="I32" i="58"/>
  <c r="J32" i="58"/>
  <c r="A33" i="58"/>
  <c r="B33" i="58"/>
  <c r="C33" i="58"/>
  <c r="D33" i="58"/>
  <c r="E33" i="58"/>
  <c r="F33" i="58"/>
  <c r="G33" i="58"/>
  <c r="H33" i="58"/>
  <c r="I33" i="58"/>
  <c r="J33" i="58"/>
  <c r="A34" i="58"/>
  <c r="B34" i="58"/>
  <c r="C34" i="58"/>
  <c r="D34" i="58"/>
  <c r="E34" i="58"/>
  <c r="F34" i="58"/>
  <c r="G34" i="58"/>
  <c r="H34" i="58"/>
  <c r="I34" i="58"/>
  <c r="J34" i="58"/>
  <c r="A3" i="57"/>
  <c r="J3" i="57"/>
  <c r="A5" i="57"/>
  <c r="B5" i="57"/>
  <c r="C5" i="57"/>
  <c r="D5" i="57"/>
  <c r="E5" i="57"/>
  <c r="F5" i="57"/>
  <c r="G5" i="57"/>
  <c r="H5" i="57"/>
  <c r="I5" i="57"/>
  <c r="J5" i="57"/>
  <c r="A6" i="57"/>
  <c r="B6" i="57"/>
  <c r="C6" i="57"/>
  <c r="D6" i="57"/>
  <c r="E6" i="57"/>
  <c r="F6" i="57"/>
  <c r="G6" i="57"/>
  <c r="H6" i="57"/>
  <c r="I6" i="57"/>
  <c r="J6" i="57"/>
  <c r="A7" i="57"/>
  <c r="B7" i="57"/>
  <c r="C7" i="57"/>
  <c r="D7" i="57"/>
  <c r="E7" i="57"/>
  <c r="F7" i="57"/>
  <c r="G7" i="57"/>
  <c r="H7" i="57"/>
  <c r="I7" i="57"/>
  <c r="J7" i="57"/>
  <c r="A8" i="57"/>
  <c r="B8" i="57"/>
  <c r="C8" i="57"/>
  <c r="D8" i="57"/>
  <c r="E8" i="57"/>
  <c r="F8" i="57"/>
  <c r="G8" i="57"/>
  <c r="H8" i="57"/>
  <c r="I8" i="57"/>
  <c r="J8" i="57"/>
  <c r="A9" i="57"/>
  <c r="B9" i="57"/>
  <c r="C9" i="57"/>
  <c r="D9" i="57"/>
  <c r="E9" i="57"/>
  <c r="F9" i="57"/>
  <c r="G9" i="57"/>
  <c r="H9" i="57"/>
  <c r="I9" i="57"/>
  <c r="J9" i="57"/>
  <c r="A10" i="57"/>
  <c r="B10" i="57"/>
  <c r="C10" i="57"/>
  <c r="D10" i="57"/>
  <c r="E10" i="57"/>
  <c r="F10" i="57"/>
  <c r="G10" i="57"/>
  <c r="H10" i="57"/>
  <c r="I10" i="57"/>
  <c r="J10" i="57"/>
  <c r="A11" i="57"/>
  <c r="B11" i="57"/>
  <c r="C11" i="57"/>
  <c r="D11" i="57"/>
  <c r="E11" i="57"/>
  <c r="F11" i="57"/>
  <c r="G11" i="57"/>
  <c r="H11" i="57"/>
  <c r="I11" i="57"/>
  <c r="J11" i="57"/>
  <c r="A12" i="57"/>
  <c r="B12" i="57"/>
  <c r="C12" i="57"/>
  <c r="D12" i="57"/>
  <c r="E12" i="57"/>
  <c r="F12" i="57"/>
  <c r="G12" i="57"/>
  <c r="H12" i="57"/>
  <c r="I12" i="57"/>
  <c r="J12" i="57"/>
  <c r="A13" i="57"/>
  <c r="B13" i="57"/>
  <c r="C13" i="57"/>
  <c r="D13" i="57"/>
  <c r="E13" i="57"/>
  <c r="F13" i="57"/>
  <c r="G13" i="57"/>
  <c r="H13" i="57"/>
  <c r="I13" i="57"/>
  <c r="J13" i="57"/>
  <c r="A14" i="57"/>
  <c r="B14" i="57"/>
  <c r="C14" i="57"/>
  <c r="D14" i="57"/>
  <c r="E14" i="57"/>
  <c r="F14" i="57"/>
  <c r="G14" i="57"/>
  <c r="H14" i="57"/>
  <c r="I14" i="57"/>
  <c r="J14" i="57"/>
  <c r="A15" i="57"/>
  <c r="B15" i="57"/>
  <c r="C15" i="57"/>
  <c r="D15" i="57"/>
  <c r="E15" i="57"/>
  <c r="F15" i="57"/>
  <c r="G15" i="57"/>
  <c r="H15" i="57"/>
  <c r="I15" i="57"/>
  <c r="J15" i="57"/>
  <c r="A16" i="57"/>
  <c r="B16" i="57"/>
  <c r="C16" i="57"/>
  <c r="D16" i="57"/>
  <c r="E16" i="57"/>
  <c r="F16" i="57"/>
  <c r="G16" i="57"/>
  <c r="H16" i="57"/>
  <c r="I16" i="57"/>
  <c r="J16" i="57"/>
  <c r="A17" i="57"/>
  <c r="B17" i="57"/>
  <c r="C17" i="57"/>
  <c r="D17" i="57"/>
  <c r="E17" i="57"/>
  <c r="F17" i="57"/>
  <c r="G17" i="57"/>
  <c r="H17" i="57"/>
  <c r="I17" i="57"/>
  <c r="J17" i="57"/>
  <c r="A18" i="57"/>
  <c r="B18" i="57"/>
  <c r="C18" i="57"/>
  <c r="D18" i="57"/>
  <c r="E18" i="57"/>
  <c r="F18" i="57"/>
  <c r="G18" i="57"/>
  <c r="H18" i="57"/>
  <c r="I18" i="57"/>
  <c r="J18" i="57"/>
  <c r="A19" i="57"/>
  <c r="B19" i="57"/>
  <c r="C19" i="57"/>
  <c r="D19" i="57"/>
  <c r="E19" i="57"/>
  <c r="F19" i="57"/>
  <c r="G19" i="57"/>
  <c r="H19" i="57"/>
  <c r="I19" i="57"/>
  <c r="J19" i="57"/>
  <c r="A20" i="57"/>
  <c r="B20" i="57"/>
  <c r="C20" i="57"/>
  <c r="D20" i="57"/>
  <c r="E20" i="57"/>
  <c r="F20" i="57"/>
  <c r="G20" i="57"/>
  <c r="H20" i="57"/>
  <c r="I20" i="57"/>
  <c r="J20" i="57"/>
  <c r="A21" i="57"/>
  <c r="B21" i="57"/>
  <c r="C21" i="57"/>
  <c r="D21" i="57"/>
  <c r="E21" i="57"/>
  <c r="F21" i="57"/>
  <c r="G21" i="57"/>
  <c r="H21" i="57"/>
  <c r="I21" i="57"/>
  <c r="J21" i="57"/>
  <c r="A22" i="57"/>
  <c r="B22" i="57"/>
  <c r="C22" i="57"/>
  <c r="D22" i="57"/>
  <c r="E22" i="57"/>
  <c r="F22" i="57"/>
  <c r="G22" i="57"/>
  <c r="H22" i="57"/>
  <c r="I22" i="57"/>
  <c r="J22" i="57"/>
  <c r="A23" i="57"/>
  <c r="B23" i="57"/>
  <c r="C23" i="57"/>
  <c r="D23" i="57"/>
  <c r="E23" i="57"/>
  <c r="F23" i="57"/>
  <c r="G23" i="57"/>
  <c r="H23" i="57"/>
  <c r="I23" i="57"/>
  <c r="J23" i="57"/>
  <c r="A24" i="57"/>
  <c r="B24" i="57"/>
  <c r="C24" i="57"/>
  <c r="D24" i="57"/>
  <c r="E24" i="57"/>
  <c r="F24" i="57"/>
  <c r="G24" i="57"/>
  <c r="H24" i="57"/>
  <c r="I24" i="57"/>
  <c r="J24" i="57"/>
  <c r="A25" i="57"/>
  <c r="B25" i="57"/>
  <c r="C25" i="57"/>
  <c r="D25" i="57"/>
  <c r="E25" i="57"/>
  <c r="F25" i="57"/>
  <c r="G25" i="57"/>
  <c r="H25" i="57"/>
  <c r="I25" i="57"/>
  <c r="J25" i="57"/>
  <c r="A26" i="57"/>
  <c r="B26" i="57"/>
  <c r="C26" i="57"/>
  <c r="D26" i="57"/>
  <c r="E26" i="57"/>
  <c r="F26" i="57"/>
  <c r="G26" i="57"/>
  <c r="H26" i="57"/>
  <c r="I26" i="57"/>
  <c r="J26" i="57"/>
  <c r="A27" i="57"/>
  <c r="B27" i="57"/>
  <c r="C27" i="57"/>
  <c r="D27" i="57"/>
  <c r="E27" i="57"/>
  <c r="F27" i="57"/>
  <c r="G27" i="57"/>
  <c r="H27" i="57"/>
  <c r="I27" i="57"/>
  <c r="J27" i="57"/>
  <c r="A28" i="57"/>
  <c r="B28" i="57"/>
  <c r="C28" i="57"/>
  <c r="D28" i="57"/>
  <c r="E28" i="57"/>
  <c r="F28" i="57"/>
  <c r="G28" i="57"/>
  <c r="H28" i="57"/>
  <c r="I28" i="57"/>
  <c r="J28" i="57"/>
  <c r="A29" i="57"/>
  <c r="B29" i="57"/>
  <c r="C29" i="57"/>
  <c r="D29" i="57"/>
  <c r="E29" i="57"/>
  <c r="F29" i="57"/>
  <c r="G29" i="57"/>
  <c r="H29" i="57"/>
  <c r="I29" i="57"/>
  <c r="J29" i="57"/>
  <c r="A30" i="57"/>
  <c r="B30" i="57"/>
  <c r="C30" i="57"/>
  <c r="D30" i="57"/>
  <c r="E30" i="57"/>
  <c r="F30" i="57"/>
  <c r="G30" i="57"/>
  <c r="H30" i="57"/>
  <c r="I30" i="57"/>
  <c r="J30" i="57"/>
  <c r="A31" i="57"/>
  <c r="B31" i="57"/>
  <c r="C31" i="57"/>
  <c r="D31" i="57"/>
  <c r="E31" i="57"/>
  <c r="F31" i="57"/>
  <c r="G31" i="57"/>
  <c r="H31" i="57"/>
  <c r="I31" i="57"/>
  <c r="J31" i="57"/>
  <c r="A32" i="57"/>
  <c r="B32" i="57"/>
  <c r="C32" i="57"/>
  <c r="D32" i="57"/>
  <c r="E32" i="57"/>
  <c r="F32" i="57"/>
  <c r="G32" i="57"/>
  <c r="H32" i="57"/>
  <c r="I32" i="57"/>
  <c r="J32" i="57"/>
  <c r="A33" i="57"/>
  <c r="B33" i="57"/>
  <c r="C33" i="57"/>
  <c r="D33" i="57"/>
  <c r="E33" i="57"/>
  <c r="F33" i="57"/>
  <c r="G33" i="57"/>
  <c r="H33" i="57"/>
  <c r="I33" i="57"/>
  <c r="J33" i="57"/>
  <c r="A34" i="57"/>
  <c r="B34" i="57"/>
  <c r="C34" i="57"/>
  <c r="D34" i="57"/>
  <c r="E34" i="57"/>
  <c r="F34" i="57"/>
  <c r="G34" i="57"/>
  <c r="H34" i="57"/>
  <c r="I34" i="57"/>
  <c r="J34" i="57"/>
  <c r="A3" i="56"/>
  <c r="J3" i="56"/>
  <c r="A5" i="56"/>
  <c r="B5" i="56"/>
  <c r="C5" i="56"/>
  <c r="D5" i="56"/>
  <c r="E5" i="56"/>
  <c r="F5" i="56"/>
  <c r="G5" i="56"/>
  <c r="H5" i="56"/>
  <c r="I5" i="56"/>
  <c r="J5" i="56"/>
  <c r="A6" i="56"/>
  <c r="B6" i="56"/>
  <c r="C6" i="56"/>
  <c r="D6" i="56"/>
  <c r="E6" i="56"/>
  <c r="F6" i="56"/>
  <c r="G6" i="56"/>
  <c r="H6" i="56"/>
  <c r="I6" i="56"/>
  <c r="J6" i="56"/>
  <c r="A7" i="56"/>
  <c r="B7" i="56"/>
  <c r="C7" i="56"/>
  <c r="D7" i="56"/>
  <c r="E7" i="56"/>
  <c r="F7" i="56"/>
  <c r="G7" i="56"/>
  <c r="H7" i="56"/>
  <c r="I7" i="56"/>
  <c r="J7" i="56"/>
  <c r="A8" i="56"/>
  <c r="B8" i="56"/>
  <c r="C8" i="56"/>
  <c r="D8" i="56"/>
  <c r="E8" i="56"/>
  <c r="F8" i="56"/>
  <c r="G8" i="56"/>
  <c r="H8" i="56"/>
  <c r="I8" i="56"/>
  <c r="J8" i="56"/>
  <c r="A9" i="56"/>
  <c r="B9" i="56"/>
  <c r="C9" i="56"/>
  <c r="D9" i="56"/>
  <c r="E9" i="56"/>
  <c r="F9" i="56"/>
  <c r="G9" i="56"/>
  <c r="H9" i="56"/>
  <c r="I9" i="56"/>
  <c r="J9" i="56"/>
  <c r="A10" i="56"/>
  <c r="B10" i="56"/>
  <c r="C10" i="56"/>
  <c r="D10" i="56"/>
  <c r="E10" i="56"/>
  <c r="F10" i="56"/>
  <c r="G10" i="56"/>
  <c r="H10" i="56"/>
  <c r="I10" i="56"/>
  <c r="J10" i="56"/>
  <c r="A11" i="56"/>
  <c r="B11" i="56"/>
  <c r="C11" i="56"/>
  <c r="D11" i="56"/>
  <c r="E11" i="56"/>
  <c r="F11" i="56"/>
  <c r="G11" i="56"/>
  <c r="H11" i="56"/>
  <c r="I11" i="56"/>
  <c r="J11" i="56"/>
  <c r="A12" i="56"/>
  <c r="B12" i="56"/>
  <c r="C12" i="56"/>
  <c r="D12" i="56"/>
  <c r="E12" i="56"/>
  <c r="F12" i="56"/>
  <c r="G12" i="56"/>
  <c r="H12" i="56"/>
  <c r="I12" i="56"/>
  <c r="J12" i="56"/>
  <c r="A13" i="56"/>
  <c r="B13" i="56"/>
  <c r="C13" i="56"/>
  <c r="D13" i="56"/>
  <c r="E13" i="56"/>
  <c r="F13" i="56"/>
  <c r="G13" i="56"/>
  <c r="H13" i="56"/>
  <c r="I13" i="56"/>
  <c r="J13" i="56"/>
  <c r="A14" i="56"/>
  <c r="B14" i="56"/>
  <c r="C14" i="56"/>
  <c r="D14" i="56"/>
  <c r="E14" i="56"/>
  <c r="F14" i="56"/>
  <c r="G14" i="56"/>
  <c r="H14" i="56"/>
  <c r="I14" i="56"/>
  <c r="J14" i="56"/>
  <c r="A15" i="56"/>
  <c r="B15" i="56"/>
  <c r="C15" i="56"/>
  <c r="D15" i="56"/>
  <c r="E15" i="56"/>
  <c r="F15" i="56"/>
  <c r="G15" i="56"/>
  <c r="H15" i="56"/>
  <c r="I15" i="56"/>
  <c r="J15" i="56"/>
  <c r="A16" i="56"/>
  <c r="B16" i="56"/>
  <c r="C16" i="56"/>
  <c r="D16" i="56"/>
  <c r="E16" i="56"/>
  <c r="F16" i="56"/>
  <c r="G16" i="56"/>
  <c r="H16" i="56"/>
  <c r="I16" i="56"/>
  <c r="J16" i="56"/>
  <c r="A17" i="56"/>
  <c r="B17" i="56"/>
  <c r="C17" i="56"/>
  <c r="D17" i="56"/>
  <c r="E17" i="56"/>
  <c r="F17" i="56"/>
  <c r="G17" i="56"/>
  <c r="H17" i="56"/>
  <c r="I17" i="56"/>
  <c r="J17" i="56"/>
  <c r="A18" i="56"/>
  <c r="B18" i="56"/>
  <c r="C18" i="56"/>
  <c r="D18" i="56"/>
  <c r="E18" i="56"/>
  <c r="F18" i="56"/>
  <c r="G18" i="56"/>
  <c r="H18" i="56"/>
  <c r="I18" i="56"/>
  <c r="J18" i="56"/>
  <c r="A19" i="56"/>
  <c r="B19" i="56"/>
  <c r="C19" i="56"/>
  <c r="D19" i="56"/>
  <c r="E19" i="56"/>
  <c r="F19" i="56"/>
  <c r="G19" i="56"/>
  <c r="H19" i="56"/>
  <c r="I19" i="56"/>
  <c r="J19" i="56"/>
  <c r="A20" i="56"/>
  <c r="B20" i="56"/>
  <c r="C20" i="56"/>
  <c r="D20" i="56"/>
  <c r="E20" i="56"/>
  <c r="F20" i="56"/>
  <c r="G20" i="56"/>
  <c r="H20" i="56"/>
  <c r="I20" i="56"/>
  <c r="J20" i="56"/>
  <c r="A21" i="56"/>
  <c r="B21" i="56"/>
  <c r="C21" i="56"/>
  <c r="D21" i="56"/>
  <c r="E21" i="56"/>
  <c r="F21" i="56"/>
  <c r="G21" i="56"/>
  <c r="H21" i="56"/>
  <c r="I21" i="56"/>
  <c r="J21" i="56"/>
  <c r="A22" i="56"/>
  <c r="B22" i="56"/>
  <c r="C22" i="56"/>
  <c r="D22" i="56"/>
  <c r="E22" i="56"/>
  <c r="F22" i="56"/>
  <c r="G22" i="56"/>
  <c r="H22" i="56"/>
  <c r="I22" i="56"/>
  <c r="J22" i="56"/>
  <c r="A23" i="56"/>
  <c r="B23" i="56"/>
  <c r="C23" i="56"/>
  <c r="D23" i="56"/>
  <c r="E23" i="56"/>
  <c r="F23" i="56"/>
  <c r="G23" i="56"/>
  <c r="H23" i="56"/>
  <c r="I23" i="56"/>
  <c r="J23" i="56"/>
  <c r="A24" i="56"/>
  <c r="B24" i="56"/>
  <c r="C24" i="56"/>
  <c r="D24" i="56"/>
  <c r="E24" i="56"/>
  <c r="F24" i="56"/>
  <c r="G24" i="56"/>
  <c r="H24" i="56"/>
  <c r="I24" i="56"/>
  <c r="J24" i="56"/>
  <c r="A25" i="56"/>
  <c r="B25" i="56"/>
  <c r="C25" i="56"/>
  <c r="D25" i="56"/>
  <c r="E25" i="56"/>
  <c r="F25" i="56"/>
  <c r="G25" i="56"/>
  <c r="H25" i="56"/>
  <c r="I25" i="56"/>
  <c r="J25" i="56"/>
  <c r="A26" i="56"/>
  <c r="B26" i="56"/>
  <c r="C26" i="56"/>
  <c r="D26" i="56"/>
  <c r="E26" i="56"/>
  <c r="F26" i="56"/>
  <c r="G26" i="56"/>
  <c r="H26" i="56"/>
  <c r="I26" i="56"/>
  <c r="J26" i="56"/>
  <c r="A27" i="56"/>
  <c r="B27" i="56"/>
  <c r="C27" i="56"/>
  <c r="D27" i="56"/>
  <c r="E27" i="56"/>
  <c r="F27" i="56"/>
  <c r="G27" i="56"/>
  <c r="H27" i="56"/>
  <c r="I27" i="56"/>
  <c r="J27" i="56"/>
  <c r="A28" i="56"/>
  <c r="B28" i="56"/>
  <c r="C28" i="56"/>
  <c r="D28" i="56"/>
  <c r="E28" i="56"/>
  <c r="F28" i="56"/>
  <c r="G28" i="56"/>
  <c r="H28" i="56"/>
  <c r="I28" i="56"/>
  <c r="J28" i="56"/>
  <c r="A29" i="56"/>
  <c r="B29" i="56"/>
  <c r="C29" i="56"/>
  <c r="D29" i="56"/>
  <c r="E29" i="56"/>
  <c r="F29" i="56"/>
  <c r="G29" i="56"/>
  <c r="H29" i="56"/>
  <c r="I29" i="56"/>
  <c r="J29" i="56"/>
  <c r="A30" i="56"/>
  <c r="B30" i="56"/>
  <c r="C30" i="56"/>
  <c r="D30" i="56"/>
  <c r="E30" i="56"/>
  <c r="F30" i="56"/>
  <c r="G30" i="56"/>
  <c r="H30" i="56"/>
  <c r="I30" i="56"/>
  <c r="J30" i="56"/>
  <c r="A31" i="56"/>
  <c r="B31" i="56"/>
  <c r="C31" i="56"/>
  <c r="D31" i="56"/>
  <c r="E31" i="56"/>
  <c r="F31" i="56"/>
  <c r="G31" i="56"/>
  <c r="H31" i="56"/>
  <c r="I31" i="56"/>
  <c r="J31" i="56"/>
  <c r="A32" i="56"/>
  <c r="B32" i="56"/>
  <c r="C32" i="56"/>
  <c r="D32" i="56"/>
  <c r="E32" i="56"/>
  <c r="F32" i="56"/>
  <c r="G32" i="56"/>
  <c r="H32" i="56"/>
  <c r="I32" i="56"/>
  <c r="J32" i="56"/>
  <c r="A33" i="56"/>
  <c r="B33" i="56"/>
  <c r="C33" i="56"/>
  <c r="D33" i="56"/>
  <c r="E33" i="56"/>
  <c r="F33" i="56"/>
  <c r="G33" i="56"/>
  <c r="H33" i="56"/>
  <c r="I33" i="56"/>
  <c r="J33" i="56"/>
  <c r="A34" i="56"/>
  <c r="B34" i="56"/>
  <c r="C34" i="56"/>
  <c r="D34" i="56"/>
  <c r="E34" i="56"/>
  <c r="F34" i="56"/>
  <c r="G34" i="56"/>
  <c r="H34" i="56"/>
  <c r="I34" i="56"/>
  <c r="J34" i="56"/>
  <c r="A3" i="55"/>
  <c r="J3" i="55"/>
  <c r="A5" i="55"/>
  <c r="B5" i="55"/>
  <c r="C5" i="55"/>
  <c r="D5" i="55"/>
  <c r="E5" i="55"/>
  <c r="F5" i="55"/>
  <c r="G5" i="55"/>
  <c r="H5" i="55"/>
  <c r="I5" i="55"/>
  <c r="J5" i="55"/>
  <c r="A6" i="55"/>
  <c r="B6" i="55"/>
  <c r="C6" i="55"/>
  <c r="D6" i="55"/>
  <c r="E6" i="55"/>
  <c r="F6" i="55"/>
  <c r="G6" i="55"/>
  <c r="H6" i="55"/>
  <c r="I6" i="55"/>
  <c r="J6" i="55"/>
  <c r="A7" i="55"/>
  <c r="B7" i="55"/>
  <c r="C7" i="55"/>
  <c r="D7" i="55"/>
  <c r="E7" i="55"/>
  <c r="F7" i="55"/>
  <c r="G7" i="55"/>
  <c r="H7" i="55"/>
  <c r="I7" i="55"/>
  <c r="J7" i="55"/>
  <c r="A8" i="55"/>
  <c r="B8" i="55"/>
  <c r="C8" i="55"/>
  <c r="D8" i="55"/>
  <c r="E8" i="55"/>
  <c r="F8" i="55"/>
  <c r="G8" i="55"/>
  <c r="H8" i="55"/>
  <c r="I8" i="55"/>
  <c r="J8" i="55"/>
  <c r="A9" i="55"/>
  <c r="B9" i="55"/>
  <c r="C9" i="55"/>
  <c r="D9" i="55"/>
  <c r="E9" i="55"/>
  <c r="F9" i="55"/>
  <c r="G9" i="55"/>
  <c r="H9" i="55"/>
  <c r="I9" i="55"/>
  <c r="J9" i="55"/>
  <c r="A10" i="55"/>
  <c r="B10" i="55"/>
  <c r="C10" i="55"/>
  <c r="D10" i="55"/>
  <c r="E10" i="55"/>
  <c r="F10" i="55"/>
  <c r="G10" i="55"/>
  <c r="H10" i="55"/>
  <c r="I10" i="55"/>
  <c r="J10" i="55"/>
  <c r="A11" i="55"/>
  <c r="B11" i="55"/>
  <c r="C11" i="55"/>
  <c r="D11" i="55"/>
  <c r="E11" i="55"/>
  <c r="F11" i="55"/>
  <c r="G11" i="55"/>
  <c r="H11" i="55"/>
  <c r="I11" i="55"/>
  <c r="J11" i="55"/>
  <c r="A12" i="55"/>
  <c r="B12" i="55"/>
  <c r="C12" i="55"/>
  <c r="D12" i="55"/>
  <c r="E12" i="55"/>
  <c r="F12" i="55"/>
  <c r="G12" i="55"/>
  <c r="H12" i="55"/>
  <c r="I12" i="55"/>
  <c r="J12" i="55"/>
  <c r="A13" i="55"/>
  <c r="B13" i="55"/>
  <c r="C13" i="55"/>
  <c r="D13" i="55"/>
  <c r="E13" i="55"/>
  <c r="F13" i="55"/>
  <c r="G13" i="55"/>
  <c r="H13" i="55"/>
  <c r="I13" i="55"/>
  <c r="J13" i="55"/>
  <c r="A14" i="55"/>
  <c r="B14" i="55"/>
  <c r="C14" i="55"/>
  <c r="D14" i="55"/>
  <c r="E14" i="55"/>
  <c r="F14" i="55"/>
  <c r="G14" i="55"/>
  <c r="H14" i="55"/>
  <c r="I14" i="55"/>
  <c r="J14" i="55"/>
  <c r="A15" i="55"/>
  <c r="B15" i="55"/>
  <c r="C15" i="55"/>
  <c r="D15" i="55"/>
  <c r="E15" i="55"/>
  <c r="F15" i="55"/>
  <c r="G15" i="55"/>
  <c r="H15" i="55"/>
  <c r="I15" i="55"/>
  <c r="J15" i="55"/>
  <c r="A16" i="55"/>
  <c r="B16" i="55"/>
  <c r="C16" i="55"/>
  <c r="D16" i="55"/>
  <c r="E16" i="55"/>
  <c r="F16" i="55"/>
  <c r="G16" i="55"/>
  <c r="H16" i="55"/>
  <c r="I16" i="55"/>
  <c r="J16" i="55"/>
  <c r="A17" i="55"/>
  <c r="B17" i="55"/>
  <c r="C17" i="55"/>
  <c r="D17" i="55"/>
  <c r="E17" i="55"/>
  <c r="F17" i="55"/>
  <c r="G17" i="55"/>
  <c r="H17" i="55"/>
  <c r="I17" i="55"/>
  <c r="J17" i="55"/>
  <c r="A18" i="55"/>
  <c r="B18" i="55"/>
  <c r="C18" i="55"/>
  <c r="D18" i="55"/>
  <c r="E18" i="55"/>
  <c r="F18" i="55"/>
  <c r="G18" i="55"/>
  <c r="H18" i="55"/>
  <c r="I18" i="55"/>
  <c r="J18" i="55"/>
  <c r="A19" i="55"/>
  <c r="B19" i="55"/>
  <c r="C19" i="55"/>
  <c r="D19" i="55"/>
  <c r="E19" i="55"/>
  <c r="F19" i="55"/>
  <c r="G19" i="55"/>
  <c r="H19" i="55"/>
  <c r="I19" i="55"/>
  <c r="J19" i="55"/>
  <c r="A20" i="55"/>
  <c r="B20" i="55"/>
  <c r="C20" i="55"/>
  <c r="D20" i="55"/>
  <c r="E20" i="55"/>
  <c r="F20" i="55"/>
  <c r="G20" i="55"/>
  <c r="H20" i="55"/>
  <c r="I20" i="55"/>
  <c r="J20" i="55"/>
  <c r="A21" i="55"/>
  <c r="B21" i="55"/>
  <c r="C21" i="55"/>
  <c r="D21" i="55"/>
  <c r="E21" i="55"/>
  <c r="F21" i="55"/>
  <c r="G21" i="55"/>
  <c r="H21" i="55"/>
  <c r="I21" i="55"/>
  <c r="J21" i="55"/>
  <c r="A22" i="55"/>
  <c r="B22" i="55"/>
  <c r="C22" i="55"/>
  <c r="D22" i="55"/>
  <c r="E22" i="55"/>
  <c r="F22" i="55"/>
  <c r="G22" i="55"/>
  <c r="H22" i="55"/>
  <c r="I22" i="55"/>
  <c r="J22" i="55"/>
  <c r="A23" i="55"/>
  <c r="B23" i="55"/>
  <c r="C23" i="55"/>
  <c r="D23" i="55"/>
  <c r="E23" i="55"/>
  <c r="F23" i="55"/>
  <c r="G23" i="55"/>
  <c r="H23" i="55"/>
  <c r="I23" i="55"/>
  <c r="J23" i="55"/>
  <c r="A24" i="55"/>
  <c r="B24" i="55"/>
  <c r="C24" i="55"/>
  <c r="D24" i="55"/>
  <c r="E24" i="55"/>
  <c r="F24" i="55"/>
  <c r="G24" i="55"/>
  <c r="H24" i="55"/>
  <c r="I24" i="55"/>
  <c r="J24" i="55"/>
  <c r="A25" i="55"/>
  <c r="B25" i="55"/>
  <c r="C25" i="55"/>
  <c r="D25" i="55"/>
  <c r="E25" i="55"/>
  <c r="F25" i="55"/>
  <c r="G25" i="55"/>
  <c r="H25" i="55"/>
  <c r="I25" i="55"/>
  <c r="J25" i="55"/>
  <c r="A26" i="55"/>
  <c r="B26" i="55"/>
  <c r="C26" i="55"/>
  <c r="D26" i="55"/>
  <c r="E26" i="55"/>
  <c r="F26" i="55"/>
  <c r="G26" i="55"/>
  <c r="H26" i="55"/>
  <c r="I26" i="55"/>
  <c r="J26" i="55"/>
  <c r="A27" i="55"/>
  <c r="B27" i="55"/>
  <c r="C27" i="55"/>
  <c r="D27" i="55"/>
  <c r="E27" i="55"/>
  <c r="F27" i="55"/>
  <c r="G27" i="55"/>
  <c r="H27" i="55"/>
  <c r="I27" i="55"/>
  <c r="J27" i="55"/>
  <c r="A28" i="55"/>
  <c r="B28" i="55"/>
  <c r="C28" i="55"/>
  <c r="D28" i="55"/>
  <c r="E28" i="55"/>
  <c r="F28" i="55"/>
  <c r="G28" i="55"/>
  <c r="H28" i="55"/>
  <c r="I28" i="55"/>
  <c r="J28" i="55"/>
  <c r="A29" i="55"/>
  <c r="B29" i="55"/>
  <c r="C29" i="55"/>
  <c r="D29" i="55"/>
  <c r="E29" i="55"/>
  <c r="F29" i="55"/>
  <c r="G29" i="55"/>
  <c r="H29" i="55"/>
  <c r="I29" i="55"/>
  <c r="J29" i="55"/>
  <c r="A30" i="55"/>
  <c r="B30" i="55"/>
  <c r="C30" i="55"/>
  <c r="D30" i="55"/>
  <c r="E30" i="55"/>
  <c r="F30" i="55"/>
  <c r="G30" i="55"/>
  <c r="H30" i="55"/>
  <c r="I30" i="55"/>
  <c r="J30" i="55"/>
  <c r="A31" i="55"/>
  <c r="B31" i="55"/>
  <c r="C31" i="55"/>
  <c r="D31" i="55"/>
  <c r="E31" i="55"/>
  <c r="F31" i="55"/>
  <c r="G31" i="55"/>
  <c r="H31" i="55"/>
  <c r="I31" i="55"/>
  <c r="J31" i="55"/>
  <c r="A32" i="55"/>
  <c r="B32" i="55"/>
  <c r="C32" i="55"/>
  <c r="D32" i="55"/>
  <c r="E32" i="55"/>
  <c r="F32" i="55"/>
  <c r="G32" i="55"/>
  <c r="H32" i="55"/>
  <c r="I32" i="55"/>
  <c r="J32" i="55"/>
  <c r="A33" i="55"/>
  <c r="B33" i="55"/>
  <c r="C33" i="55"/>
  <c r="D33" i="55"/>
  <c r="E33" i="55"/>
  <c r="F33" i="55"/>
  <c r="G33" i="55"/>
  <c r="H33" i="55"/>
  <c r="I33" i="55"/>
  <c r="J33" i="55"/>
  <c r="A34" i="55"/>
  <c r="B34" i="55"/>
  <c r="C34" i="55"/>
  <c r="D34" i="55"/>
  <c r="E34" i="55"/>
  <c r="F34" i="55"/>
  <c r="G34" i="55"/>
  <c r="H34" i="55"/>
  <c r="I34" i="55"/>
  <c r="J34" i="55"/>
  <c r="A3" i="54"/>
  <c r="J3" i="54"/>
  <c r="A5" i="54"/>
  <c r="B5" i="54"/>
  <c r="C5" i="54"/>
  <c r="D5" i="54"/>
  <c r="E5" i="54"/>
  <c r="F5" i="54"/>
  <c r="G5" i="54"/>
  <c r="H5" i="54"/>
  <c r="I5" i="54"/>
  <c r="J5" i="54"/>
  <c r="A6" i="54"/>
  <c r="B6" i="54"/>
  <c r="C6" i="54"/>
  <c r="D6" i="54"/>
  <c r="E6" i="54"/>
  <c r="F6" i="54"/>
  <c r="G6" i="54"/>
  <c r="H6" i="54"/>
  <c r="I6" i="54"/>
  <c r="J6" i="54"/>
  <c r="A7" i="54"/>
  <c r="B7" i="54"/>
  <c r="C7" i="54"/>
  <c r="D7" i="54"/>
  <c r="E7" i="54"/>
  <c r="F7" i="54"/>
  <c r="G7" i="54"/>
  <c r="H7" i="54"/>
  <c r="I7" i="54"/>
  <c r="J7" i="54"/>
  <c r="A8" i="54"/>
  <c r="B8" i="54"/>
  <c r="C8" i="54"/>
  <c r="D8" i="54"/>
  <c r="E8" i="54"/>
  <c r="F8" i="54"/>
  <c r="G8" i="54"/>
  <c r="H8" i="54"/>
  <c r="I8" i="54"/>
  <c r="J8" i="54"/>
  <c r="A9" i="54"/>
  <c r="B9" i="54"/>
  <c r="C9" i="54"/>
  <c r="D9" i="54"/>
  <c r="E9" i="54"/>
  <c r="F9" i="54"/>
  <c r="G9" i="54"/>
  <c r="H9" i="54"/>
  <c r="I9" i="54"/>
  <c r="J9" i="54"/>
  <c r="A10" i="54"/>
  <c r="B10" i="54"/>
  <c r="C10" i="54"/>
  <c r="D10" i="54"/>
  <c r="E10" i="54"/>
  <c r="F10" i="54"/>
  <c r="G10" i="54"/>
  <c r="H10" i="54"/>
  <c r="I10" i="54"/>
  <c r="J10" i="54"/>
  <c r="A11" i="54"/>
  <c r="B11" i="54"/>
  <c r="C11" i="54"/>
  <c r="D11" i="54"/>
  <c r="E11" i="54"/>
  <c r="F11" i="54"/>
  <c r="G11" i="54"/>
  <c r="H11" i="54"/>
  <c r="I11" i="54"/>
  <c r="J11" i="54"/>
  <c r="A12" i="54"/>
  <c r="B12" i="54"/>
  <c r="C12" i="54"/>
  <c r="D12" i="54"/>
  <c r="E12" i="54"/>
  <c r="F12" i="54"/>
  <c r="G12" i="54"/>
  <c r="H12" i="54"/>
  <c r="I12" i="54"/>
  <c r="J12" i="54"/>
  <c r="A13" i="54"/>
  <c r="B13" i="54"/>
  <c r="C13" i="54"/>
  <c r="D13" i="54"/>
  <c r="E13" i="54"/>
  <c r="F13" i="54"/>
  <c r="G13" i="54"/>
  <c r="H13" i="54"/>
  <c r="I13" i="54"/>
  <c r="J13" i="54"/>
  <c r="A14" i="54"/>
  <c r="B14" i="54"/>
  <c r="C14" i="54"/>
  <c r="D14" i="54"/>
  <c r="E14" i="54"/>
  <c r="F14" i="54"/>
  <c r="G14" i="54"/>
  <c r="H14" i="54"/>
  <c r="I14" i="54"/>
  <c r="J14" i="54"/>
  <c r="A15" i="54"/>
  <c r="B15" i="54"/>
  <c r="C15" i="54"/>
  <c r="D15" i="54"/>
  <c r="E15" i="54"/>
  <c r="F15" i="54"/>
  <c r="G15" i="54"/>
  <c r="H15" i="54"/>
  <c r="I15" i="54"/>
  <c r="J15" i="54"/>
  <c r="A16" i="54"/>
  <c r="B16" i="54"/>
  <c r="C16" i="54"/>
  <c r="D16" i="54"/>
  <c r="E16" i="54"/>
  <c r="F16" i="54"/>
  <c r="G16" i="54"/>
  <c r="H16" i="54"/>
  <c r="I16" i="54"/>
  <c r="J16" i="54"/>
  <c r="A17" i="54"/>
  <c r="B17" i="54"/>
  <c r="C17" i="54"/>
  <c r="D17" i="54"/>
  <c r="E17" i="54"/>
  <c r="F17" i="54"/>
  <c r="G17" i="54"/>
  <c r="H17" i="54"/>
  <c r="I17" i="54"/>
  <c r="J17" i="54"/>
  <c r="A18" i="54"/>
  <c r="B18" i="54"/>
  <c r="C18" i="54"/>
  <c r="D18" i="54"/>
  <c r="E18" i="54"/>
  <c r="F18" i="54"/>
  <c r="G18" i="54"/>
  <c r="H18" i="54"/>
  <c r="I18" i="54"/>
  <c r="J18" i="54"/>
  <c r="A19" i="54"/>
  <c r="B19" i="54"/>
  <c r="C19" i="54"/>
  <c r="D19" i="54"/>
  <c r="E19" i="54"/>
  <c r="F19" i="54"/>
  <c r="G19" i="54"/>
  <c r="H19" i="54"/>
  <c r="I19" i="54"/>
  <c r="J19" i="54"/>
  <c r="A20" i="54"/>
  <c r="B20" i="54"/>
  <c r="C20" i="54"/>
  <c r="D20" i="54"/>
  <c r="E20" i="54"/>
  <c r="F20" i="54"/>
  <c r="G20" i="54"/>
  <c r="H20" i="54"/>
  <c r="I20" i="54"/>
  <c r="J20" i="54"/>
  <c r="A21" i="54"/>
  <c r="B21" i="54"/>
  <c r="C21" i="54"/>
  <c r="D21" i="54"/>
  <c r="E21" i="54"/>
  <c r="F21" i="54"/>
  <c r="G21" i="54"/>
  <c r="H21" i="54"/>
  <c r="I21" i="54"/>
  <c r="J21" i="54"/>
  <c r="A22" i="54"/>
  <c r="B22" i="54"/>
  <c r="C22" i="54"/>
  <c r="D22" i="54"/>
  <c r="E22" i="54"/>
  <c r="F22" i="54"/>
  <c r="G22" i="54"/>
  <c r="H22" i="54"/>
  <c r="I22" i="54"/>
  <c r="J22" i="54"/>
  <c r="A23" i="54"/>
  <c r="B23" i="54"/>
  <c r="C23" i="54"/>
  <c r="D23" i="54"/>
  <c r="E23" i="54"/>
  <c r="F23" i="54"/>
  <c r="G23" i="54"/>
  <c r="H23" i="54"/>
  <c r="I23" i="54"/>
  <c r="J23" i="54"/>
  <c r="A24" i="54"/>
  <c r="B24" i="54"/>
  <c r="C24" i="54"/>
  <c r="D24" i="54"/>
  <c r="E24" i="54"/>
  <c r="F24" i="54"/>
  <c r="G24" i="54"/>
  <c r="H24" i="54"/>
  <c r="I24" i="54"/>
  <c r="J24" i="54"/>
  <c r="A25" i="54"/>
  <c r="B25" i="54"/>
  <c r="C25" i="54"/>
  <c r="D25" i="54"/>
  <c r="E25" i="54"/>
  <c r="F25" i="54"/>
  <c r="G25" i="54"/>
  <c r="H25" i="54"/>
  <c r="I25" i="54"/>
  <c r="J25" i="54"/>
  <c r="A26" i="54"/>
  <c r="B26" i="54"/>
  <c r="C26" i="54"/>
  <c r="D26" i="54"/>
  <c r="E26" i="54"/>
  <c r="F26" i="54"/>
  <c r="G26" i="54"/>
  <c r="H26" i="54"/>
  <c r="I26" i="54"/>
  <c r="J26" i="54"/>
  <c r="A27" i="54"/>
  <c r="B27" i="54"/>
  <c r="C27" i="54"/>
  <c r="D27" i="54"/>
  <c r="E27" i="54"/>
  <c r="F27" i="54"/>
  <c r="G27" i="54"/>
  <c r="H27" i="54"/>
  <c r="I27" i="54"/>
  <c r="J27" i="54"/>
  <c r="A28" i="54"/>
  <c r="B28" i="54"/>
  <c r="C28" i="54"/>
  <c r="D28" i="54"/>
  <c r="E28" i="54"/>
  <c r="F28" i="54"/>
  <c r="G28" i="54"/>
  <c r="H28" i="54"/>
  <c r="I28" i="54"/>
  <c r="J28" i="54"/>
  <c r="A29" i="54"/>
  <c r="B29" i="54"/>
  <c r="C29" i="54"/>
  <c r="D29" i="54"/>
  <c r="E29" i="54"/>
  <c r="F29" i="54"/>
  <c r="G29" i="54"/>
  <c r="H29" i="54"/>
  <c r="I29" i="54"/>
  <c r="J29" i="54"/>
  <c r="A30" i="54"/>
  <c r="B30" i="54"/>
  <c r="C30" i="54"/>
  <c r="D30" i="54"/>
  <c r="E30" i="54"/>
  <c r="F30" i="54"/>
  <c r="G30" i="54"/>
  <c r="H30" i="54"/>
  <c r="I30" i="54"/>
  <c r="J30" i="54"/>
  <c r="A31" i="54"/>
  <c r="B31" i="54"/>
  <c r="C31" i="54"/>
  <c r="D31" i="54"/>
  <c r="E31" i="54"/>
  <c r="F31" i="54"/>
  <c r="G31" i="54"/>
  <c r="H31" i="54"/>
  <c r="I31" i="54"/>
  <c r="J31" i="54"/>
  <c r="A32" i="54"/>
  <c r="B32" i="54"/>
  <c r="C32" i="54"/>
  <c r="D32" i="54"/>
  <c r="E32" i="54"/>
  <c r="F32" i="54"/>
  <c r="G32" i="54"/>
  <c r="H32" i="54"/>
  <c r="I32" i="54"/>
  <c r="J32" i="54"/>
  <c r="A33" i="54"/>
  <c r="B33" i="54"/>
  <c r="C33" i="54"/>
  <c r="D33" i="54"/>
  <c r="E33" i="54"/>
  <c r="F33" i="54"/>
  <c r="G33" i="54"/>
  <c r="H33" i="54"/>
  <c r="I33" i="54"/>
  <c r="J33" i="54"/>
  <c r="A34" i="54"/>
  <c r="B34" i="54"/>
  <c r="C34" i="54"/>
  <c r="D34" i="54"/>
  <c r="E34" i="54"/>
  <c r="F34" i="54"/>
  <c r="G34" i="54"/>
  <c r="H34" i="54"/>
  <c r="I34" i="54"/>
  <c r="J34" i="54"/>
  <c r="A3" i="53"/>
  <c r="J3" i="53"/>
  <c r="A5" i="53"/>
  <c r="B5" i="53"/>
  <c r="C5" i="53"/>
  <c r="D5" i="53"/>
  <c r="E5" i="53"/>
  <c r="F5" i="53"/>
  <c r="G5" i="53"/>
  <c r="H5" i="53"/>
  <c r="I5" i="53"/>
  <c r="J5" i="53"/>
  <c r="A6" i="53"/>
  <c r="B6" i="53"/>
  <c r="C6" i="53"/>
  <c r="D6" i="53"/>
  <c r="E6" i="53"/>
  <c r="F6" i="53"/>
  <c r="G6" i="53"/>
  <c r="H6" i="53"/>
  <c r="I6" i="53"/>
  <c r="J6" i="53"/>
  <c r="A7" i="53"/>
  <c r="B7" i="53"/>
  <c r="C7" i="53"/>
  <c r="D7" i="53"/>
  <c r="E7" i="53"/>
  <c r="F7" i="53"/>
  <c r="G7" i="53"/>
  <c r="H7" i="53"/>
  <c r="I7" i="53"/>
  <c r="J7" i="53"/>
  <c r="A8" i="53"/>
  <c r="B8" i="53"/>
  <c r="C8" i="53"/>
  <c r="D8" i="53"/>
  <c r="E8" i="53"/>
  <c r="F8" i="53"/>
  <c r="G8" i="53"/>
  <c r="H8" i="53"/>
  <c r="I8" i="53"/>
  <c r="J8" i="53"/>
  <c r="A9" i="53"/>
  <c r="B9" i="53"/>
  <c r="C9" i="53"/>
  <c r="D9" i="53"/>
  <c r="E9" i="53"/>
  <c r="F9" i="53"/>
  <c r="G9" i="53"/>
  <c r="H9" i="53"/>
  <c r="I9" i="53"/>
  <c r="J9" i="53"/>
  <c r="A10" i="53"/>
  <c r="B10" i="53"/>
  <c r="C10" i="53"/>
  <c r="D10" i="53"/>
  <c r="E10" i="53"/>
  <c r="F10" i="53"/>
  <c r="G10" i="53"/>
  <c r="H10" i="53"/>
  <c r="I10" i="53"/>
  <c r="J10" i="53"/>
  <c r="A11" i="53"/>
  <c r="B11" i="53"/>
  <c r="C11" i="53"/>
  <c r="D11" i="53"/>
  <c r="E11" i="53"/>
  <c r="F11" i="53"/>
  <c r="G11" i="53"/>
  <c r="H11" i="53"/>
  <c r="I11" i="53"/>
  <c r="J11" i="53"/>
  <c r="A12" i="53"/>
  <c r="B12" i="53"/>
  <c r="C12" i="53"/>
  <c r="D12" i="53"/>
  <c r="E12" i="53"/>
  <c r="F12" i="53"/>
  <c r="G12" i="53"/>
  <c r="H12" i="53"/>
  <c r="I12" i="53"/>
  <c r="J12" i="53"/>
  <c r="A13" i="53"/>
  <c r="B13" i="53"/>
  <c r="C13" i="53"/>
  <c r="D13" i="53"/>
  <c r="E13" i="53"/>
  <c r="F13" i="53"/>
  <c r="G13" i="53"/>
  <c r="H13" i="53"/>
  <c r="I13" i="53"/>
  <c r="J13" i="53"/>
  <c r="A14" i="53"/>
  <c r="B14" i="53"/>
  <c r="C14" i="53"/>
  <c r="D14" i="53"/>
  <c r="E14" i="53"/>
  <c r="F14" i="53"/>
  <c r="G14" i="53"/>
  <c r="H14" i="53"/>
  <c r="I14" i="53"/>
  <c r="J14" i="53"/>
  <c r="A15" i="53"/>
  <c r="B15" i="53"/>
  <c r="C15" i="53"/>
  <c r="D15" i="53"/>
  <c r="E15" i="53"/>
  <c r="F15" i="53"/>
  <c r="G15" i="53"/>
  <c r="H15" i="53"/>
  <c r="I15" i="53"/>
  <c r="J15" i="53"/>
  <c r="A16" i="53"/>
  <c r="B16" i="53"/>
  <c r="C16" i="53"/>
  <c r="D16" i="53"/>
  <c r="E16" i="53"/>
  <c r="F16" i="53"/>
  <c r="G16" i="53"/>
  <c r="H16" i="53"/>
  <c r="I16" i="53"/>
  <c r="J16" i="53"/>
  <c r="A17" i="53"/>
  <c r="B17" i="53"/>
  <c r="C17" i="53"/>
  <c r="D17" i="53"/>
  <c r="E17" i="53"/>
  <c r="F17" i="53"/>
  <c r="G17" i="53"/>
  <c r="H17" i="53"/>
  <c r="I17" i="53"/>
  <c r="J17" i="53"/>
  <c r="A18" i="53"/>
  <c r="B18" i="53"/>
  <c r="C18" i="53"/>
  <c r="D18" i="53"/>
  <c r="E18" i="53"/>
  <c r="F18" i="53"/>
  <c r="G18" i="53"/>
  <c r="H18" i="53"/>
  <c r="I18" i="53"/>
  <c r="J18" i="53"/>
  <c r="A19" i="53"/>
  <c r="B19" i="53"/>
  <c r="C19" i="53"/>
  <c r="D19" i="53"/>
  <c r="E19" i="53"/>
  <c r="F19" i="53"/>
  <c r="G19" i="53"/>
  <c r="H19" i="53"/>
  <c r="I19" i="53"/>
  <c r="J19" i="53"/>
  <c r="A20" i="53"/>
  <c r="B20" i="53"/>
  <c r="C20" i="53"/>
  <c r="D20" i="53"/>
  <c r="E20" i="53"/>
  <c r="F20" i="53"/>
  <c r="G20" i="53"/>
  <c r="H20" i="53"/>
  <c r="I20" i="53"/>
  <c r="J20" i="53"/>
  <c r="A21" i="53"/>
  <c r="B21" i="53"/>
  <c r="C21" i="53"/>
  <c r="D21" i="53"/>
  <c r="E21" i="53"/>
  <c r="F21" i="53"/>
  <c r="G21" i="53"/>
  <c r="H21" i="53"/>
  <c r="I21" i="53"/>
  <c r="J21" i="53"/>
  <c r="A22" i="53"/>
  <c r="B22" i="53"/>
  <c r="C22" i="53"/>
  <c r="D22" i="53"/>
  <c r="E22" i="53"/>
  <c r="F22" i="53"/>
  <c r="G22" i="53"/>
  <c r="H22" i="53"/>
  <c r="I22" i="53"/>
  <c r="J22" i="53"/>
  <c r="A23" i="53"/>
  <c r="B23" i="53"/>
  <c r="C23" i="53"/>
  <c r="D23" i="53"/>
  <c r="E23" i="53"/>
  <c r="F23" i="53"/>
  <c r="G23" i="53"/>
  <c r="H23" i="53"/>
  <c r="I23" i="53"/>
  <c r="J23" i="53"/>
  <c r="A24" i="53"/>
  <c r="B24" i="53"/>
  <c r="C24" i="53"/>
  <c r="D24" i="53"/>
  <c r="E24" i="53"/>
  <c r="F24" i="53"/>
  <c r="G24" i="53"/>
  <c r="H24" i="53"/>
  <c r="I24" i="53"/>
  <c r="J24" i="53"/>
  <c r="A25" i="53"/>
  <c r="B25" i="53"/>
  <c r="C25" i="53"/>
  <c r="D25" i="53"/>
  <c r="E25" i="53"/>
  <c r="F25" i="53"/>
  <c r="G25" i="53"/>
  <c r="H25" i="53"/>
  <c r="I25" i="53"/>
  <c r="J25" i="53"/>
  <c r="A26" i="53"/>
  <c r="B26" i="53"/>
  <c r="C26" i="53"/>
  <c r="D26" i="53"/>
  <c r="E26" i="53"/>
  <c r="F26" i="53"/>
  <c r="G26" i="53"/>
  <c r="H26" i="53"/>
  <c r="I26" i="53"/>
  <c r="J26" i="53"/>
  <c r="A27" i="53"/>
  <c r="B27" i="53"/>
  <c r="C27" i="53"/>
  <c r="D27" i="53"/>
  <c r="E27" i="53"/>
  <c r="F27" i="53"/>
  <c r="G27" i="53"/>
  <c r="H27" i="53"/>
  <c r="I27" i="53"/>
  <c r="J27" i="53"/>
  <c r="A28" i="53"/>
  <c r="B28" i="53"/>
  <c r="C28" i="53"/>
  <c r="D28" i="53"/>
  <c r="E28" i="53"/>
  <c r="F28" i="53"/>
  <c r="G28" i="53"/>
  <c r="H28" i="53"/>
  <c r="I28" i="53"/>
  <c r="J28" i="53"/>
  <c r="A29" i="53"/>
  <c r="B29" i="53"/>
  <c r="C29" i="53"/>
  <c r="D29" i="53"/>
  <c r="E29" i="53"/>
  <c r="F29" i="53"/>
  <c r="G29" i="53"/>
  <c r="H29" i="53"/>
  <c r="I29" i="53"/>
  <c r="J29" i="53"/>
  <c r="A30" i="53"/>
  <c r="B30" i="53"/>
  <c r="C30" i="53"/>
  <c r="D30" i="53"/>
  <c r="E30" i="53"/>
  <c r="F30" i="53"/>
  <c r="G30" i="53"/>
  <c r="H30" i="53"/>
  <c r="I30" i="53"/>
  <c r="J30" i="53"/>
  <c r="A31" i="53"/>
  <c r="B31" i="53"/>
  <c r="C31" i="53"/>
  <c r="D31" i="53"/>
  <c r="E31" i="53"/>
  <c r="F31" i="53"/>
  <c r="G31" i="53"/>
  <c r="H31" i="53"/>
  <c r="I31" i="53"/>
  <c r="J31" i="53"/>
  <c r="A32" i="53"/>
  <c r="B32" i="53"/>
  <c r="C32" i="53"/>
  <c r="D32" i="53"/>
  <c r="E32" i="53"/>
  <c r="F32" i="53"/>
  <c r="G32" i="53"/>
  <c r="H32" i="53"/>
  <c r="I32" i="53"/>
  <c r="J32" i="53"/>
  <c r="A33" i="53"/>
  <c r="B33" i="53"/>
  <c r="C33" i="53"/>
  <c r="D33" i="53"/>
  <c r="E33" i="53"/>
  <c r="F33" i="53"/>
  <c r="G33" i="53"/>
  <c r="H33" i="53"/>
  <c r="I33" i="53"/>
  <c r="J33" i="53"/>
  <c r="A34" i="53"/>
  <c r="B34" i="53"/>
  <c r="C34" i="53"/>
  <c r="D34" i="53"/>
  <c r="E34" i="53"/>
  <c r="F34" i="53"/>
  <c r="G34" i="53"/>
  <c r="H34" i="53"/>
  <c r="I34" i="53"/>
  <c r="J34" i="53"/>
  <c r="A3" i="52"/>
  <c r="J3" i="52"/>
  <c r="A5" i="52"/>
  <c r="B5" i="52"/>
  <c r="C5" i="52"/>
  <c r="D5" i="52"/>
  <c r="E5" i="52"/>
  <c r="F5" i="52"/>
  <c r="G5" i="52"/>
  <c r="H5" i="52"/>
  <c r="I5" i="52"/>
  <c r="J5" i="52"/>
  <c r="A6" i="52"/>
  <c r="B6" i="52"/>
  <c r="C6" i="52"/>
  <c r="D6" i="52"/>
  <c r="E6" i="52"/>
  <c r="F6" i="52"/>
  <c r="G6" i="52"/>
  <c r="H6" i="52"/>
  <c r="I6" i="52"/>
  <c r="J6" i="52"/>
  <c r="A7" i="52"/>
  <c r="B7" i="52"/>
  <c r="C7" i="52"/>
  <c r="D7" i="52"/>
  <c r="E7" i="52"/>
  <c r="F7" i="52"/>
  <c r="G7" i="52"/>
  <c r="H7" i="52"/>
  <c r="I7" i="52"/>
  <c r="J7" i="52"/>
  <c r="A8" i="52"/>
  <c r="B8" i="52"/>
  <c r="C8" i="52"/>
  <c r="D8" i="52"/>
  <c r="E8" i="52"/>
  <c r="F8" i="52"/>
  <c r="G8" i="52"/>
  <c r="H8" i="52"/>
  <c r="I8" i="52"/>
  <c r="J8" i="52"/>
  <c r="A9" i="52"/>
  <c r="B9" i="52"/>
  <c r="C9" i="52"/>
  <c r="D9" i="52"/>
  <c r="E9" i="52"/>
  <c r="F9" i="52"/>
  <c r="G9" i="52"/>
  <c r="H9" i="52"/>
  <c r="I9" i="52"/>
  <c r="J9" i="52"/>
  <c r="A10" i="52"/>
  <c r="B10" i="52"/>
  <c r="C10" i="52"/>
  <c r="D10" i="52"/>
  <c r="E10" i="52"/>
  <c r="F10" i="52"/>
  <c r="G10" i="52"/>
  <c r="H10" i="52"/>
  <c r="I10" i="52"/>
  <c r="J10" i="52"/>
  <c r="A11" i="52"/>
  <c r="B11" i="52"/>
  <c r="C11" i="52"/>
  <c r="D11" i="52"/>
  <c r="E11" i="52"/>
  <c r="F11" i="52"/>
  <c r="G11" i="52"/>
  <c r="H11" i="52"/>
  <c r="I11" i="52"/>
  <c r="J11" i="52"/>
  <c r="A12" i="52"/>
  <c r="B12" i="52"/>
  <c r="C12" i="52"/>
  <c r="D12" i="52"/>
  <c r="E12" i="52"/>
  <c r="F12" i="52"/>
  <c r="G12" i="52"/>
  <c r="H12" i="52"/>
  <c r="I12" i="52"/>
  <c r="J12" i="52"/>
  <c r="A13" i="52"/>
  <c r="B13" i="52"/>
  <c r="C13" i="52"/>
  <c r="D13" i="52"/>
  <c r="E13" i="52"/>
  <c r="F13" i="52"/>
  <c r="G13" i="52"/>
  <c r="H13" i="52"/>
  <c r="I13" i="52"/>
  <c r="J13" i="52"/>
  <c r="A14" i="52"/>
  <c r="B14" i="52"/>
  <c r="C14" i="52"/>
  <c r="D14" i="52"/>
  <c r="E14" i="52"/>
  <c r="F14" i="52"/>
  <c r="G14" i="52"/>
  <c r="H14" i="52"/>
  <c r="I14" i="52"/>
  <c r="J14" i="52"/>
  <c r="A15" i="52"/>
  <c r="B15" i="52"/>
  <c r="C15" i="52"/>
  <c r="D15" i="52"/>
  <c r="E15" i="52"/>
  <c r="F15" i="52"/>
  <c r="G15" i="52"/>
  <c r="H15" i="52"/>
  <c r="I15" i="52"/>
  <c r="J15" i="52"/>
  <c r="A16" i="52"/>
  <c r="B16" i="52"/>
  <c r="C16" i="52"/>
  <c r="D16" i="52"/>
  <c r="E16" i="52"/>
  <c r="F16" i="52"/>
  <c r="G16" i="52"/>
  <c r="H16" i="52"/>
  <c r="I16" i="52"/>
  <c r="J16" i="52"/>
  <c r="A17" i="52"/>
  <c r="B17" i="52"/>
  <c r="C17" i="52"/>
  <c r="D17" i="52"/>
  <c r="E17" i="52"/>
  <c r="F17" i="52"/>
  <c r="G17" i="52"/>
  <c r="H17" i="52"/>
  <c r="I17" i="52"/>
  <c r="J17" i="52"/>
  <c r="A18" i="52"/>
  <c r="B18" i="52"/>
  <c r="C18" i="52"/>
  <c r="D18" i="52"/>
  <c r="E18" i="52"/>
  <c r="F18" i="52"/>
  <c r="G18" i="52"/>
  <c r="H18" i="52"/>
  <c r="I18" i="52"/>
  <c r="J18" i="52"/>
  <c r="A19" i="52"/>
  <c r="B19" i="52"/>
  <c r="C19" i="52"/>
  <c r="D19" i="52"/>
  <c r="E19" i="52"/>
  <c r="F19" i="52"/>
  <c r="G19" i="52"/>
  <c r="H19" i="52"/>
  <c r="I19" i="52"/>
  <c r="J19" i="52"/>
  <c r="A20" i="52"/>
  <c r="B20" i="52"/>
  <c r="C20" i="52"/>
  <c r="D20" i="52"/>
  <c r="E20" i="52"/>
  <c r="F20" i="52"/>
  <c r="G20" i="52"/>
  <c r="H20" i="52"/>
  <c r="I20" i="52"/>
  <c r="J20" i="52"/>
  <c r="A21" i="52"/>
  <c r="B21" i="52"/>
  <c r="C21" i="52"/>
  <c r="D21" i="52"/>
  <c r="E21" i="52"/>
  <c r="F21" i="52"/>
  <c r="G21" i="52"/>
  <c r="H21" i="52"/>
  <c r="I21" i="52"/>
  <c r="J21" i="52"/>
  <c r="A22" i="52"/>
  <c r="B22" i="52"/>
  <c r="C22" i="52"/>
  <c r="D22" i="52"/>
  <c r="E22" i="52"/>
  <c r="F22" i="52"/>
  <c r="G22" i="52"/>
  <c r="H22" i="52"/>
  <c r="I22" i="52"/>
  <c r="J22" i="52"/>
  <c r="A23" i="52"/>
  <c r="B23" i="52"/>
  <c r="C23" i="52"/>
  <c r="D23" i="52"/>
  <c r="E23" i="52"/>
  <c r="F23" i="52"/>
  <c r="G23" i="52"/>
  <c r="H23" i="52"/>
  <c r="I23" i="52"/>
  <c r="J23" i="52"/>
  <c r="A24" i="52"/>
  <c r="B24" i="52"/>
  <c r="C24" i="52"/>
  <c r="D24" i="52"/>
  <c r="E24" i="52"/>
  <c r="F24" i="52"/>
  <c r="G24" i="52"/>
  <c r="H24" i="52"/>
  <c r="I24" i="52"/>
  <c r="J24" i="52"/>
  <c r="A25" i="52"/>
  <c r="B25" i="52"/>
  <c r="C25" i="52"/>
  <c r="D25" i="52"/>
  <c r="E25" i="52"/>
  <c r="F25" i="52"/>
  <c r="G25" i="52"/>
  <c r="H25" i="52"/>
  <c r="I25" i="52"/>
  <c r="J25" i="52"/>
  <c r="A26" i="52"/>
  <c r="B26" i="52"/>
  <c r="C26" i="52"/>
  <c r="D26" i="52"/>
  <c r="E26" i="52"/>
  <c r="F26" i="52"/>
  <c r="G26" i="52"/>
  <c r="H26" i="52"/>
  <c r="I26" i="52"/>
  <c r="J26" i="52"/>
  <c r="A27" i="52"/>
  <c r="B27" i="52"/>
  <c r="C27" i="52"/>
  <c r="D27" i="52"/>
  <c r="E27" i="52"/>
  <c r="F27" i="52"/>
  <c r="G27" i="52"/>
  <c r="H27" i="52"/>
  <c r="I27" i="52"/>
  <c r="J27" i="52"/>
  <c r="A28" i="52"/>
  <c r="B28" i="52"/>
  <c r="C28" i="52"/>
  <c r="D28" i="52"/>
  <c r="E28" i="52"/>
  <c r="F28" i="52"/>
  <c r="G28" i="52"/>
  <c r="H28" i="52"/>
  <c r="I28" i="52"/>
  <c r="J28" i="52"/>
  <c r="A29" i="52"/>
  <c r="B29" i="52"/>
  <c r="C29" i="52"/>
  <c r="D29" i="52"/>
  <c r="E29" i="52"/>
  <c r="F29" i="52"/>
  <c r="G29" i="52"/>
  <c r="H29" i="52"/>
  <c r="I29" i="52"/>
  <c r="J29" i="52"/>
  <c r="A30" i="52"/>
  <c r="B30" i="52"/>
  <c r="C30" i="52"/>
  <c r="D30" i="52"/>
  <c r="E30" i="52"/>
  <c r="F30" i="52"/>
  <c r="G30" i="52"/>
  <c r="H30" i="52"/>
  <c r="I30" i="52"/>
  <c r="J30" i="52"/>
  <c r="A31" i="52"/>
  <c r="B31" i="52"/>
  <c r="C31" i="52"/>
  <c r="D31" i="52"/>
  <c r="E31" i="52"/>
  <c r="F31" i="52"/>
  <c r="G31" i="52"/>
  <c r="H31" i="52"/>
  <c r="I31" i="52"/>
  <c r="J31" i="52"/>
  <c r="A32" i="52"/>
  <c r="B32" i="52"/>
  <c r="C32" i="52"/>
  <c r="D32" i="52"/>
  <c r="E32" i="52"/>
  <c r="F32" i="52"/>
  <c r="G32" i="52"/>
  <c r="H32" i="52"/>
  <c r="I32" i="52"/>
  <c r="J32" i="52"/>
  <c r="A33" i="52"/>
  <c r="B33" i="52"/>
  <c r="D33" i="52"/>
  <c r="E33" i="52"/>
  <c r="F33" i="52"/>
  <c r="G33" i="52"/>
  <c r="H33" i="52"/>
  <c r="I33" i="52"/>
  <c r="J33" i="52"/>
  <c r="A38" i="52"/>
  <c r="B38" i="52"/>
  <c r="C38" i="52"/>
  <c r="D38" i="52"/>
  <c r="E38" i="52"/>
  <c r="F38" i="52"/>
  <c r="G38" i="52"/>
  <c r="H38" i="52"/>
  <c r="I38" i="52"/>
  <c r="J38" i="52"/>
  <c r="A3" i="51"/>
  <c r="J3" i="51"/>
  <c r="A5" i="51"/>
  <c r="B5" i="51"/>
  <c r="C5" i="51"/>
  <c r="D5" i="51"/>
  <c r="E5" i="51"/>
  <c r="F5" i="51"/>
  <c r="G5" i="51"/>
  <c r="H5" i="51"/>
  <c r="I5" i="51"/>
  <c r="J5" i="51"/>
  <c r="A6" i="51"/>
  <c r="B6" i="51"/>
  <c r="C6" i="51"/>
  <c r="D6" i="51"/>
  <c r="E6" i="51"/>
  <c r="F6" i="51"/>
  <c r="G6" i="51"/>
  <c r="H6" i="51"/>
  <c r="I6" i="51"/>
  <c r="J6" i="51"/>
  <c r="A7" i="51"/>
  <c r="B7" i="51"/>
  <c r="C7" i="51"/>
  <c r="D7" i="51"/>
  <c r="E7" i="51"/>
  <c r="F7" i="51"/>
  <c r="G7" i="51"/>
  <c r="H7" i="51"/>
  <c r="I7" i="51"/>
  <c r="J7" i="51"/>
  <c r="A8" i="51"/>
  <c r="B8" i="51"/>
  <c r="C8" i="51"/>
  <c r="D8" i="51"/>
  <c r="E8" i="51"/>
  <c r="F8" i="51"/>
  <c r="G8" i="51"/>
  <c r="H8" i="51"/>
  <c r="I8" i="51"/>
  <c r="J8" i="51"/>
  <c r="A9" i="51"/>
  <c r="B9" i="51"/>
  <c r="C9" i="51"/>
  <c r="D9" i="51"/>
  <c r="E9" i="51"/>
  <c r="F9" i="51"/>
  <c r="G9" i="51"/>
  <c r="H9" i="51"/>
  <c r="I9" i="51"/>
  <c r="J9" i="51"/>
  <c r="A10" i="51"/>
  <c r="B10" i="51"/>
  <c r="C10" i="51"/>
  <c r="D10" i="51"/>
  <c r="E10" i="51"/>
  <c r="F10" i="51"/>
  <c r="G10" i="51"/>
  <c r="H10" i="51"/>
  <c r="I10" i="51"/>
  <c r="J10" i="51"/>
  <c r="A11" i="51"/>
  <c r="B11" i="51"/>
  <c r="C11" i="51"/>
  <c r="D11" i="51"/>
  <c r="E11" i="51"/>
  <c r="F11" i="51"/>
  <c r="G11" i="51"/>
  <c r="H11" i="51"/>
  <c r="I11" i="51"/>
  <c r="J11" i="51"/>
  <c r="A12" i="51"/>
  <c r="B12" i="51"/>
  <c r="C12" i="51"/>
  <c r="D12" i="51"/>
  <c r="E12" i="51"/>
  <c r="F12" i="51"/>
  <c r="G12" i="51"/>
  <c r="H12" i="51"/>
  <c r="I12" i="51"/>
  <c r="J12" i="51"/>
  <c r="A13" i="51"/>
  <c r="B13" i="51"/>
  <c r="C13" i="51"/>
  <c r="D13" i="51"/>
  <c r="E13" i="51"/>
  <c r="F13" i="51"/>
  <c r="G13" i="51"/>
  <c r="H13" i="51"/>
  <c r="I13" i="51"/>
  <c r="J13" i="51"/>
  <c r="A14" i="51"/>
  <c r="B14" i="51"/>
  <c r="C14" i="51"/>
  <c r="D14" i="51"/>
  <c r="E14" i="51"/>
  <c r="F14" i="51"/>
  <c r="G14" i="51"/>
  <c r="H14" i="51"/>
  <c r="I14" i="51"/>
  <c r="J14" i="51"/>
  <c r="A15" i="51"/>
  <c r="B15" i="51"/>
  <c r="C15" i="51"/>
  <c r="D15" i="51"/>
  <c r="E15" i="51"/>
  <c r="F15" i="51"/>
  <c r="G15" i="51"/>
  <c r="H15" i="51"/>
  <c r="I15" i="51"/>
  <c r="J15" i="51"/>
  <c r="A16" i="51"/>
  <c r="B16" i="51"/>
  <c r="C16" i="51"/>
  <c r="D16" i="51"/>
  <c r="E16" i="51"/>
  <c r="F16" i="51"/>
  <c r="G16" i="51"/>
  <c r="H16" i="51"/>
  <c r="I16" i="51"/>
  <c r="J16" i="51"/>
  <c r="A17" i="51"/>
  <c r="B17" i="51"/>
  <c r="C17" i="51"/>
  <c r="D17" i="51"/>
  <c r="E17" i="51"/>
  <c r="F17" i="51"/>
  <c r="G17" i="51"/>
  <c r="H17" i="51"/>
  <c r="I17" i="51"/>
  <c r="J17" i="51"/>
  <c r="A18" i="51"/>
  <c r="B18" i="51"/>
  <c r="C18" i="51"/>
  <c r="D18" i="51"/>
  <c r="E18" i="51"/>
  <c r="F18" i="51"/>
  <c r="G18" i="51"/>
  <c r="H18" i="51"/>
  <c r="I18" i="51"/>
  <c r="J18" i="51"/>
  <c r="A19" i="51"/>
  <c r="B19" i="51"/>
  <c r="C19" i="51"/>
  <c r="D19" i="51"/>
  <c r="E19" i="51"/>
  <c r="F19" i="51"/>
  <c r="G19" i="51"/>
  <c r="H19" i="51"/>
  <c r="I19" i="51"/>
  <c r="J19" i="51"/>
  <c r="A20" i="51"/>
  <c r="B20" i="51"/>
  <c r="C20" i="51"/>
  <c r="D20" i="51"/>
  <c r="E20" i="51"/>
  <c r="F20" i="51"/>
  <c r="G20" i="51"/>
  <c r="H20" i="51"/>
  <c r="I20" i="51"/>
  <c r="J20" i="51"/>
  <c r="A21" i="51"/>
  <c r="B21" i="51"/>
  <c r="C21" i="51"/>
  <c r="D21" i="51"/>
  <c r="E21" i="51"/>
  <c r="F21" i="51"/>
  <c r="G21" i="51"/>
  <c r="H21" i="51"/>
  <c r="I21" i="51"/>
  <c r="J21" i="51"/>
  <c r="A22" i="51"/>
  <c r="B22" i="51"/>
  <c r="C22" i="51"/>
  <c r="D22" i="51"/>
  <c r="E22" i="51"/>
  <c r="F22" i="51"/>
  <c r="G22" i="51"/>
  <c r="H22" i="51"/>
  <c r="I22" i="51"/>
  <c r="J22" i="51"/>
  <c r="A23" i="51"/>
  <c r="B23" i="51"/>
  <c r="C23" i="51"/>
  <c r="D23" i="51"/>
  <c r="E23" i="51"/>
  <c r="F23" i="51"/>
  <c r="G23" i="51"/>
  <c r="H23" i="51"/>
  <c r="I23" i="51"/>
  <c r="J23" i="51"/>
  <c r="A24" i="51"/>
  <c r="B24" i="51"/>
  <c r="C24" i="51"/>
  <c r="D24" i="51"/>
  <c r="E24" i="51"/>
  <c r="F24" i="51"/>
  <c r="G24" i="51"/>
  <c r="H24" i="51"/>
  <c r="I24" i="51"/>
  <c r="J24" i="51"/>
  <c r="A25" i="51"/>
  <c r="B25" i="51"/>
  <c r="C25" i="51"/>
  <c r="D25" i="51"/>
  <c r="E25" i="51"/>
  <c r="F25" i="51"/>
  <c r="G25" i="51"/>
  <c r="H25" i="51"/>
  <c r="I25" i="51"/>
  <c r="J25" i="51"/>
  <c r="A26" i="51"/>
  <c r="B26" i="51"/>
  <c r="C26" i="51"/>
  <c r="D26" i="51"/>
  <c r="E26" i="51"/>
  <c r="F26" i="51"/>
  <c r="G26" i="51"/>
  <c r="H26" i="51"/>
  <c r="I26" i="51"/>
  <c r="J26" i="51"/>
  <c r="A27" i="51"/>
  <c r="B27" i="51"/>
  <c r="C27" i="51"/>
  <c r="D27" i="51"/>
  <c r="E27" i="51"/>
  <c r="F27" i="51"/>
  <c r="G27" i="51"/>
  <c r="H27" i="51"/>
  <c r="I27" i="51"/>
  <c r="J27" i="51"/>
  <c r="A28" i="51"/>
  <c r="B28" i="51"/>
  <c r="C28" i="51"/>
  <c r="D28" i="51"/>
  <c r="E28" i="51"/>
  <c r="F28" i="51"/>
  <c r="G28" i="51"/>
  <c r="H28" i="51"/>
  <c r="I28" i="51"/>
  <c r="J28" i="51"/>
  <c r="A29" i="51"/>
  <c r="B29" i="51"/>
  <c r="C29" i="51"/>
  <c r="D29" i="51"/>
  <c r="E29" i="51"/>
  <c r="F29" i="51"/>
  <c r="G29" i="51"/>
  <c r="H29" i="51"/>
  <c r="I29" i="51"/>
  <c r="J29" i="51"/>
  <c r="A30" i="51"/>
  <c r="B30" i="51"/>
  <c r="C30" i="51"/>
  <c r="D30" i="51"/>
  <c r="E30" i="51"/>
  <c r="F30" i="51"/>
  <c r="G30" i="51"/>
  <c r="H30" i="51"/>
  <c r="I30" i="51"/>
  <c r="J30" i="51"/>
  <c r="A31" i="51"/>
  <c r="B31" i="51"/>
  <c r="C31" i="51"/>
  <c r="D31" i="51"/>
  <c r="E31" i="51"/>
  <c r="F31" i="51"/>
  <c r="G31" i="51"/>
  <c r="H31" i="51"/>
  <c r="I31" i="51"/>
  <c r="J31" i="51"/>
  <c r="A32" i="51"/>
  <c r="B32" i="51"/>
  <c r="C32" i="51"/>
  <c r="D32" i="51"/>
  <c r="E32" i="51"/>
  <c r="F32" i="51"/>
  <c r="G32" i="51"/>
  <c r="H32" i="51"/>
  <c r="I32" i="51"/>
  <c r="J32" i="51"/>
  <c r="A33" i="51"/>
  <c r="B33" i="51"/>
  <c r="C33" i="51"/>
  <c r="D33" i="51"/>
  <c r="E33" i="51"/>
  <c r="F33" i="51"/>
  <c r="G33" i="51"/>
  <c r="H33" i="51"/>
  <c r="I33" i="51"/>
  <c r="J33" i="51"/>
  <c r="A34" i="51"/>
  <c r="B34" i="51"/>
  <c r="C34" i="51"/>
  <c r="D34" i="51"/>
  <c r="E34" i="51"/>
  <c r="F34" i="51"/>
  <c r="G34" i="51"/>
  <c r="H34" i="51"/>
  <c r="I34" i="51"/>
  <c r="J34" i="51"/>
  <c r="A3" i="50"/>
  <c r="J3" i="50"/>
  <c r="A5" i="50"/>
  <c r="B5" i="50"/>
  <c r="C5" i="50"/>
  <c r="D5" i="50"/>
  <c r="E5" i="50"/>
  <c r="F5" i="50"/>
  <c r="G5" i="50"/>
  <c r="H5" i="50"/>
  <c r="I5" i="50"/>
  <c r="J5" i="50"/>
  <c r="A6" i="50"/>
  <c r="B6" i="50"/>
  <c r="C6" i="50"/>
  <c r="D6" i="50"/>
  <c r="E6" i="50"/>
  <c r="F6" i="50"/>
  <c r="G6" i="50"/>
  <c r="H6" i="50"/>
  <c r="I6" i="50"/>
  <c r="J6" i="50"/>
  <c r="A7" i="50"/>
  <c r="B7" i="50"/>
  <c r="C7" i="50"/>
  <c r="D7" i="50"/>
  <c r="E7" i="50"/>
  <c r="F7" i="50"/>
  <c r="G7" i="50"/>
  <c r="H7" i="50"/>
  <c r="I7" i="50"/>
  <c r="J7" i="50"/>
  <c r="A8" i="50"/>
  <c r="B8" i="50"/>
  <c r="C8" i="50"/>
  <c r="D8" i="50"/>
  <c r="E8" i="50"/>
  <c r="F8" i="50"/>
  <c r="G8" i="50"/>
  <c r="H8" i="50"/>
  <c r="I8" i="50"/>
  <c r="J8" i="50"/>
  <c r="A9" i="50"/>
  <c r="B9" i="50"/>
  <c r="C9" i="50"/>
  <c r="D9" i="50"/>
  <c r="E9" i="50"/>
  <c r="F9" i="50"/>
  <c r="G9" i="50"/>
  <c r="H9" i="50"/>
  <c r="I9" i="50"/>
  <c r="J9" i="50"/>
  <c r="A10" i="50"/>
  <c r="B10" i="50"/>
  <c r="C10" i="50"/>
  <c r="D10" i="50"/>
  <c r="E10" i="50"/>
  <c r="F10" i="50"/>
  <c r="G10" i="50"/>
  <c r="H10" i="50"/>
  <c r="I10" i="50"/>
  <c r="J10" i="50"/>
  <c r="A11" i="50"/>
  <c r="B11" i="50"/>
  <c r="C11" i="50"/>
  <c r="D11" i="50"/>
  <c r="E11" i="50"/>
  <c r="F11" i="50"/>
  <c r="G11" i="50"/>
  <c r="H11" i="50"/>
  <c r="I11" i="50"/>
  <c r="J11" i="50"/>
  <c r="A12" i="50"/>
  <c r="B12" i="50"/>
  <c r="C12" i="50"/>
  <c r="D12" i="50"/>
  <c r="E12" i="50"/>
  <c r="F12" i="50"/>
  <c r="G12" i="50"/>
  <c r="H12" i="50"/>
  <c r="I12" i="50"/>
  <c r="J12" i="50"/>
  <c r="A13" i="50"/>
  <c r="B13" i="50"/>
  <c r="C13" i="50"/>
  <c r="D13" i="50"/>
  <c r="E13" i="50"/>
  <c r="F13" i="50"/>
  <c r="G13" i="50"/>
  <c r="H13" i="50"/>
  <c r="I13" i="50"/>
  <c r="J13" i="50"/>
  <c r="A14" i="50"/>
  <c r="B14" i="50"/>
  <c r="C14" i="50"/>
  <c r="D14" i="50"/>
  <c r="E14" i="50"/>
  <c r="F14" i="50"/>
  <c r="G14" i="50"/>
  <c r="H14" i="50"/>
  <c r="I14" i="50"/>
  <c r="J14" i="50"/>
  <c r="A15" i="50"/>
  <c r="B15" i="50"/>
  <c r="C15" i="50"/>
  <c r="D15" i="50"/>
  <c r="E15" i="50"/>
  <c r="F15" i="50"/>
  <c r="G15" i="50"/>
  <c r="H15" i="50"/>
  <c r="I15" i="50"/>
  <c r="J15" i="50"/>
  <c r="A16" i="50"/>
  <c r="B16" i="50"/>
  <c r="C16" i="50"/>
  <c r="D16" i="50"/>
  <c r="E16" i="50"/>
  <c r="F16" i="50"/>
  <c r="G16" i="50"/>
  <c r="H16" i="50"/>
  <c r="I16" i="50"/>
  <c r="J16" i="50"/>
  <c r="A17" i="50"/>
  <c r="B17" i="50"/>
  <c r="C17" i="50"/>
  <c r="D17" i="50"/>
  <c r="E17" i="50"/>
  <c r="F17" i="50"/>
  <c r="G17" i="50"/>
  <c r="H17" i="50"/>
  <c r="I17" i="50"/>
  <c r="J17" i="50"/>
  <c r="A18" i="50"/>
  <c r="B18" i="50"/>
  <c r="C18" i="50"/>
  <c r="D18" i="50"/>
  <c r="E18" i="50"/>
  <c r="F18" i="50"/>
  <c r="G18" i="50"/>
  <c r="H18" i="50"/>
  <c r="I18" i="50"/>
  <c r="J18" i="50"/>
  <c r="A19" i="50"/>
  <c r="B19" i="50"/>
  <c r="C19" i="50"/>
  <c r="D19" i="50"/>
  <c r="E19" i="50"/>
  <c r="F19" i="50"/>
  <c r="G19" i="50"/>
  <c r="H19" i="50"/>
  <c r="I19" i="50"/>
  <c r="J19" i="50"/>
  <c r="A20" i="50"/>
  <c r="B20" i="50"/>
  <c r="C20" i="50"/>
  <c r="D20" i="50"/>
  <c r="E20" i="50"/>
  <c r="F20" i="50"/>
  <c r="G20" i="50"/>
  <c r="H20" i="50"/>
  <c r="I20" i="50"/>
  <c r="J20" i="50"/>
  <c r="A21" i="50"/>
  <c r="B21" i="50"/>
  <c r="C21" i="50"/>
  <c r="D21" i="50"/>
  <c r="E21" i="50"/>
  <c r="F21" i="50"/>
  <c r="G21" i="50"/>
  <c r="H21" i="50"/>
  <c r="I21" i="50"/>
  <c r="J21" i="50"/>
  <c r="A22" i="50"/>
  <c r="B22" i="50"/>
  <c r="C22" i="50"/>
  <c r="D22" i="50"/>
  <c r="E22" i="50"/>
  <c r="F22" i="50"/>
  <c r="G22" i="50"/>
  <c r="H22" i="50"/>
  <c r="I22" i="50"/>
  <c r="J22" i="50"/>
  <c r="A23" i="50"/>
  <c r="B23" i="50"/>
  <c r="C23" i="50"/>
  <c r="D23" i="50"/>
  <c r="E23" i="50"/>
  <c r="F23" i="50"/>
  <c r="G23" i="50"/>
  <c r="H23" i="50"/>
  <c r="I23" i="50"/>
  <c r="J23" i="50"/>
  <c r="A24" i="50"/>
  <c r="B24" i="50"/>
  <c r="C24" i="50"/>
  <c r="D24" i="50"/>
  <c r="E24" i="50"/>
  <c r="F24" i="50"/>
  <c r="G24" i="50"/>
  <c r="H24" i="50"/>
  <c r="I24" i="50"/>
  <c r="J24" i="50"/>
  <c r="A25" i="50"/>
  <c r="B25" i="50"/>
  <c r="C25" i="50"/>
  <c r="D25" i="50"/>
  <c r="E25" i="50"/>
  <c r="F25" i="50"/>
  <c r="G25" i="50"/>
  <c r="H25" i="50"/>
  <c r="I25" i="50"/>
  <c r="J25" i="50"/>
  <c r="A26" i="50"/>
  <c r="B26" i="50"/>
  <c r="C26" i="50"/>
  <c r="D26" i="50"/>
  <c r="E26" i="50"/>
  <c r="F26" i="50"/>
  <c r="G26" i="50"/>
  <c r="H26" i="50"/>
  <c r="I26" i="50"/>
  <c r="J26" i="50"/>
  <c r="A27" i="50"/>
  <c r="B27" i="50"/>
  <c r="C27" i="50"/>
  <c r="D27" i="50"/>
  <c r="E27" i="50"/>
  <c r="F27" i="50"/>
  <c r="G27" i="50"/>
  <c r="H27" i="50"/>
  <c r="I27" i="50"/>
  <c r="J27" i="50"/>
  <c r="A28" i="50"/>
  <c r="B28" i="50"/>
  <c r="C28" i="50"/>
  <c r="D28" i="50"/>
  <c r="E28" i="50"/>
  <c r="F28" i="50"/>
  <c r="G28" i="50"/>
  <c r="H28" i="50"/>
  <c r="I28" i="50"/>
  <c r="J28" i="50"/>
  <c r="A29" i="50"/>
  <c r="B29" i="50"/>
  <c r="C29" i="50"/>
  <c r="D29" i="50"/>
  <c r="E29" i="50"/>
  <c r="F29" i="50"/>
  <c r="G29" i="50"/>
  <c r="H29" i="50"/>
  <c r="I29" i="50"/>
  <c r="J29" i="50"/>
  <c r="A30" i="50"/>
  <c r="B30" i="50"/>
  <c r="C30" i="50"/>
  <c r="D30" i="50"/>
  <c r="E30" i="50"/>
  <c r="F30" i="50"/>
  <c r="G30" i="50"/>
  <c r="H30" i="50"/>
  <c r="I30" i="50"/>
  <c r="J30" i="50"/>
  <c r="A31" i="50"/>
  <c r="B31" i="50"/>
  <c r="C31" i="50"/>
  <c r="D31" i="50"/>
  <c r="E31" i="50"/>
  <c r="F31" i="50"/>
  <c r="G31" i="50"/>
  <c r="H31" i="50"/>
  <c r="I31" i="50"/>
  <c r="J31" i="50"/>
  <c r="A32" i="50"/>
  <c r="B32" i="50"/>
  <c r="C32" i="50"/>
  <c r="D32" i="50"/>
  <c r="E32" i="50"/>
  <c r="F32" i="50"/>
  <c r="G32" i="50"/>
  <c r="H32" i="50"/>
  <c r="I32" i="50"/>
  <c r="J32" i="50"/>
  <c r="A33" i="50"/>
  <c r="B33" i="50"/>
  <c r="C33" i="50"/>
  <c r="D33" i="50"/>
  <c r="E33" i="50"/>
  <c r="F33" i="50"/>
  <c r="G33" i="50"/>
  <c r="H33" i="50"/>
  <c r="I33" i="50"/>
  <c r="J33" i="50"/>
  <c r="A34" i="50"/>
  <c r="B34" i="50"/>
  <c r="C34" i="50"/>
  <c r="D34" i="50"/>
  <c r="E34" i="50"/>
  <c r="F34" i="50"/>
  <c r="G34" i="50"/>
  <c r="H34" i="50"/>
  <c r="I34" i="50"/>
  <c r="J34" i="50"/>
  <c r="A3" i="49"/>
  <c r="J3" i="49"/>
  <c r="A5" i="49"/>
  <c r="B5" i="49"/>
  <c r="C5" i="49"/>
  <c r="D5" i="49"/>
  <c r="E5" i="49"/>
  <c r="F5" i="49"/>
  <c r="G5" i="49"/>
  <c r="H5" i="49"/>
  <c r="I5" i="49"/>
  <c r="J5" i="49"/>
  <c r="A6" i="49"/>
  <c r="B6" i="49"/>
  <c r="C6" i="49"/>
  <c r="D6" i="49"/>
  <c r="E6" i="49"/>
  <c r="F6" i="49"/>
  <c r="G6" i="49"/>
  <c r="H6" i="49"/>
  <c r="I6" i="49"/>
  <c r="J6" i="49"/>
  <c r="A7" i="49"/>
  <c r="B7" i="49"/>
  <c r="C7" i="49"/>
  <c r="D7" i="49"/>
  <c r="E7" i="49"/>
  <c r="F7" i="49"/>
  <c r="G7" i="49"/>
  <c r="H7" i="49"/>
  <c r="I7" i="49"/>
  <c r="J7" i="49"/>
  <c r="A8" i="49"/>
  <c r="B8" i="49"/>
  <c r="C8" i="49"/>
  <c r="D8" i="49"/>
  <c r="E8" i="49"/>
  <c r="F8" i="49"/>
  <c r="G8" i="49"/>
  <c r="H8" i="49"/>
  <c r="I8" i="49"/>
  <c r="J8" i="49"/>
  <c r="A9" i="49"/>
  <c r="B9" i="49"/>
  <c r="C9" i="49"/>
  <c r="D9" i="49"/>
  <c r="E9" i="49"/>
  <c r="F9" i="49"/>
  <c r="G9" i="49"/>
  <c r="H9" i="49"/>
  <c r="I9" i="49"/>
  <c r="J9" i="49"/>
  <c r="A10" i="49"/>
  <c r="B10" i="49"/>
  <c r="C10" i="49"/>
  <c r="D10" i="49"/>
  <c r="E10" i="49"/>
  <c r="F10" i="49"/>
  <c r="G10" i="49"/>
  <c r="H10" i="49"/>
  <c r="I10" i="49"/>
  <c r="J10" i="49"/>
  <c r="A11" i="49"/>
  <c r="B11" i="49"/>
  <c r="C11" i="49"/>
  <c r="D11" i="49"/>
  <c r="E11" i="49"/>
  <c r="F11" i="49"/>
  <c r="G11" i="49"/>
  <c r="H11" i="49"/>
  <c r="I11" i="49"/>
  <c r="J11" i="49"/>
  <c r="A12" i="49"/>
  <c r="B12" i="49"/>
  <c r="C12" i="49"/>
  <c r="D12" i="49"/>
  <c r="E12" i="49"/>
  <c r="F12" i="49"/>
  <c r="G12" i="49"/>
  <c r="H12" i="49"/>
  <c r="I12" i="49"/>
  <c r="J12" i="49"/>
  <c r="A13" i="49"/>
  <c r="B13" i="49"/>
  <c r="C13" i="49"/>
  <c r="D13" i="49"/>
  <c r="E13" i="49"/>
  <c r="F13" i="49"/>
  <c r="G13" i="49"/>
  <c r="H13" i="49"/>
  <c r="I13" i="49"/>
  <c r="J13" i="49"/>
  <c r="A14" i="49"/>
  <c r="B14" i="49"/>
  <c r="C14" i="49"/>
  <c r="D14" i="49"/>
  <c r="E14" i="49"/>
  <c r="F14" i="49"/>
  <c r="G14" i="49"/>
  <c r="H14" i="49"/>
  <c r="I14" i="49"/>
  <c r="J14" i="49"/>
  <c r="A15" i="49"/>
  <c r="B15" i="49"/>
  <c r="C15" i="49"/>
  <c r="D15" i="49"/>
  <c r="E15" i="49"/>
  <c r="F15" i="49"/>
  <c r="G15" i="49"/>
  <c r="H15" i="49"/>
  <c r="I15" i="49"/>
  <c r="J15" i="49"/>
  <c r="A16" i="49"/>
  <c r="B16" i="49"/>
  <c r="C16" i="49"/>
  <c r="D16" i="49"/>
  <c r="E16" i="49"/>
  <c r="F16" i="49"/>
  <c r="G16" i="49"/>
  <c r="H16" i="49"/>
  <c r="I16" i="49"/>
  <c r="J16" i="49"/>
  <c r="A17" i="49"/>
  <c r="B17" i="49"/>
  <c r="C17" i="49"/>
  <c r="D17" i="49"/>
  <c r="E17" i="49"/>
  <c r="F17" i="49"/>
  <c r="G17" i="49"/>
  <c r="H17" i="49"/>
  <c r="I17" i="49"/>
  <c r="J17" i="49"/>
  <c r="A18" i="49"/>
  <c r="B18" i="49"/>
  <c r="C18" i="49"/>
  <c r="D18" i="49"/>
  <c r="E18" i="49"/>
  <c r="F18" i="49"/>
  <c r="G18" i="49"/>
  <c r="H18" i="49"/>
  <c r="I18" i="49"/>
  <c r="J18" i="49"/>
  <c r="A19" i="49"/>
  <c r="B19" i="49"/>
  <c r="C19" i="49"/>
  <c r="D19" i="49"/>
  <c r="E19" i="49"/>
  <c r="F19" i="49"/>
  <c r="G19" i="49"/>
  <c r="H19" i="49"/>
  <c r="I19" i="49"/>
  <c r="J19" i="49"/>
  <c r="A20" i="49"/>
  <c r="B20" i="49"/>
  <c r="C20" i="49"/>
  <c r="D20" i="49"/>
  <c r="E20" i="49"/>
  <c r="F20" i="49"/>
  <c r="G20" i="49"/>
  <c r="H20" i="49"/>
  <c r="I20" i="49"/>
  <c r="J20" i="49"/>
  <c r="A21" i="49"/>
  <c r="B21" i="49"/>
  <c r="C21" i="49"/>
  <c r="D21" i="49"/>
  <c r="E21" i="49"/>
  <c r="F21" i="49"/>
  <c r="G21" i="49"/>
  <c r="H21" i="49"/>
  <c r="I21" i="49"/>
  <c r="J21" i="49"/>
  <c r="A22" i="49"/>
  <c r="B22" i="49"/>
  <c r="C22" i="49"/>
  <c r="D22" i="49"/>
  <c r="E22" i="49"/>
  <c r="F22" i="49"/>
  <c r="G22" i="49"/>
  <c r="H22" i="49"/>
  <c r="I22" i="49"/>
  <c r="J22" i="49"/>
  <c r="A23" i="49"/>
  <c r="B23" i="49"/>
  <c r="C23" i="49"/>
  <c r="D23" i="49"/>
  <c r="E23" i="49"/>
  <c r="F23" i="49"/>
  <c r="G23" i="49"/>
  <c r="H23" i="49"/>
  <c r="I23" i="49"/>
  <c r="J23" i="49"/>
  <c r="A24" i="49"/>
  <c r="B24" i="49"/>
  <c r="C24" i="49"/>
  <c r="D24" i="49"/>
  <c r="E24" i="49"/>
  <c r="F24" i="49"/>
  <c r="G24" i="49"/>
  <c r="H24" i="49"/>
  <c r="I24" i="49"/>
  <c r="J24" i="49"/>
  <c r="A25" i="49"/>
  <c r="B25" i="49"/>
  <c r="C25" i="49"/>
  <c r="D25" i="49"/>
  <c r="E25" i="49"/>
  <c r="F25" i="49"/>
  <c r="G25" i="49"/>
  <c r="H25" i="49"/>
  <c r="I25" i="49"/>
  <c r="J25" i="49"/>
  <c r="A26" i="49"/>
  <c r="B26" i="49"/>
  <c r="C26" i="49"/>
  <c r="D26" i="49"/>
  <c r="E26" i="49"/>
  <c r="F26" i="49"/>
  <c r="G26" i="49"/>
  <c r="H26" i="49"/>
  <c r="I26" i="49"/>
  <c r="J26" i="49"/>
  <c r="A27" i="49"/>
  <c r="B27" i="49"/>
  <c r="C27" i="49"/>
  <c r="D27" i="49"/>
  <c r="E27" i="49"/>
  <c r="F27" i="49"/>
  <c r="G27" i="49"/>
  <c r="H27" i="49"/>
  <c r="I27" i="49"/>
  <c r="J27" i="49"/>
  <c r="A28" i="49"/>
  <c r="B28" i="49"/>
  <c r="C28" i="49"/>
  <c r="D28" i="49"/>
  <c r="E28" i="49"/>
  <c r="F28" i="49"/>
  <c r="G28" i="49"/>
  <c r="H28" i="49"/>
  <c r="I28" i="49"/>
  <c r="J28" i="49"/>
  <c r="A29" i="49"/>
  <c r="B29" i="49"/>
  <c r="C29" i="49"/>
  <c r="D29" i="49"/>
  <c r="E29" i="49"/>
  <c r="F29" i="49"/>
  <c r="G29" i="49"/>
  <c r="H29" i="49"/>
  <c r="I29" i="49"/>
  <c r="J29" i="49"/>
  <c r="A30" i="49"/>
  <c r="B30" i="49"/>
  <c r="C30" i="49"/>
  <c r="D30" i="49"/>
  <c r="E30" i="49"/>
  <c r="F30" i="49"/>
  <c r="G30" i="49"/>
  <c r="H30" i="49"/>
  <c r="I30" i="49"/>
  <c r="J30" i="49"/>
  <c r="A31" i="49"/>
  <c r="B31" i="49"/>
  <c r="C31" i="49"/>
  <c r="D31" i="49"/>
  <c r="E31" i="49"/>
  <c r="F31" i="49"/>
  <c r="G31" i="49"/>
  <c r="H31" i="49"/>
  <c r="I31" i="49"/>
  <c r="J31" i="49"/>
  <c r="A32" i="49"/>
  <c r="B32" i="49"/>
  <c r="C32" i="49"/>
  <c r="D32" i="49"/>
  <c r="E32" i="49"/>
  <c r="F32" i="49"/>
  <c r="G32" i="49"/>
  <c r="H32" i="49"/>
  <c r="I32" i="49"/>
  <c r="J32" i="49"/>
  <c r="A33" i="49"/>
  <c r="B33" i="49"/>
  <c r="C33" i="49"/>
  <c r="D33" i="49"/>
  <c r="E33" i="49"/>
  <c r="F33" i="49"/>
  <c r="G33" i="49"/>
  <c r="H33" i="49"/>
  <c r="I33" i="49"/>
  <c r="J33" i="49"/>
  <c r="A34" i="49"/>
  <c r="B34" i="49"/>
  <c r="C34" i="49"/>
  <c r="D34" i="49"/>
  <c r="E34" i="49"/>
  <c r="F34" i="49"/>
  <c r="G34" i="49"/>
  <c r="H34" i="49"/>
  <c r="I34" i="49"/>
  <c r="J34" i="49"/>
  <c r="A3" i="48"/>
  <c r="J3" i="48"/>
  <c r="A5" i="48"/>
  <c r="B5" i="48"/>
  <c r="C5" i="48"/>
  <c r="D5" i="48"/>
  <c r="E5" i="48"/>
  <c r="F5" i="48"/>
  <c r="G5" i="48"/>
  <c r="H5" i="48"/>
  <c r="I5" i="48"/>
  <c r="J5" i="48"/>
  <c r="A6" i="48"/>
  <c r="B6" i="48"/>
  <c r="C6" i="48"/>
  <c r="D6" i="48"/>
  <c r="E6" i="48"/>
  <c r="F6" i="48"/>
  <c r="G6" i="48"/>
  <c r="H6" i="48"/>
  <c r="I6" i="48"/>
  <c r="J6" i="48"/>
  <c r="A7" i="48"/>
  <c r="B7" i="48"/>
  <c r="C7" i="48"/>
  <c r="D7" i="48"/>
  <c r="E7" i="48"/>
  <c r="F7" i="48"/>
  <c r="G7" i="48"/>
  <c r="H7" i="48"/>
  <c r="I7" i="48"/>
  <c r="J7" i="48"/>
  <c r="A8" i="48"/>
  <c r="B8" i="48"/>
  <c r="C8" i="48"/>
  <c r="D8" i="48"/>
  <c r="E8" i="48"/>
  <c r="F8" i="48"/>
  <c r="G8" i="48"/>
  <c r="H8" i="48"/>
  <c r="I8" i="48"/>
  <c r="J8" i="48"/>
  <c r="A9" i="48"/>
  <c r="B9" i="48"/>
  <c r="C9" i="48"/>
  <c r="D9" i="48"/>
  <c r="E9" i="48"/>
  <c r="F9" i="48"/>
  <c r="G9" i="48"/>
  <c r="H9" i="48"/>
  <c r="I9" i="48"/>
  <c r="J9" i="48"/>
  <c r="A10" i="48"/>
  <c r="B10" i="48"/>
  <c r="C10" i="48"/>
  <c r="D10" i="48"/>
  <c r="E10" i="48"/>
  <c r="F10" i="48"/>
  <c r="G10" i="48"/>
  <c r="H10" i="48"/>
  <c r="I10" i="48"/>
  <c r="J10" i="48"/>
  <c r="A11" i="48"/>
  <c r="B11" i="48"/>
  <c r="C11" i="48"/>
  <c r="D11" i="48"/>
  <c r="E11" i="48"/>
  <c r="F11" i="48"/>
  <c r="G11" i="48"/>
  <c r="H11" i="48"/>
  <c r="I11" i="48"/>
  <c r="J11" i="48"/>
  <c r="A12" i="48"/>
  <c r="B12" i="48"/>
  <c r="C12" i="48"/>
  <c r="D12" i="48"/>
  <c r="E12" i="48"/>
  <c r="F12" i="48"/>
  <c r="G12" i="48"/>
  <c r="H12" i="48"/>
  <c r="I12" i="48"/>
  <c r="J12" i="48"/>
  <c r="A13" i="48"/>
  <c r="B13" i="48"/>
  <c r="C13" i="48"/>
  <c r="D13" i="48"/>
  <c r="E13" i="48"/>
  <c r="F13" i="48"/>
  <c r="G13" i="48"/>
  <c r="H13" i="48"/>
  <c r="I13" i="48"/>
  <c r="J13" i="48"/>
  <c r="A14" i="48"/>
  <c r="B14" i="48"/>
  <c r="C14" i="48"/>
  <c r="D14" i="48"/>
  <c r="E14" i="48"/>
  <c r="F14" i="48"/>
  <c r="G14" i="48"/>
  <c r="H14" i="48"/>
  <c r="I14" i="48"/>
  <c r="J14" i="48"/>
  <c r="A15" i="48"/>
  <c r="B15" i="48"/>
  <c r="C15" i="48"/>
  <c r="D15" i="48"/>
  <c r="E15" i="48"/>
  <c r="F15" i="48"/>
  <c r="G15" i="48"/>
  <c r="H15" i="48"/>
  <c r="I15" i="48"/>
  <c r="J15" i="48"/>
  <c r="A16" i="48"/>
  <c r="B16" i="48"/>
  <c r="C16" i="48"/>
  <c r="D16" i="48"/>
  <c r="E16" i="48"/>
  <c r="F16" i="48"/>
  <c r="G16" i="48"/>
  <c r="H16" i="48"/>
  <c r="I16" i="48"/>
  <c r="J16" i="48"/>
  <c r="A17" i="48"/>
  <c r="B17" i="48"/>
  <c r="C17" i="48"/>
  <c r="D17" i="48"/>
  <c r="E17" i="48"/>
  <c r="F17" i="48"/>
  <c r="G17" i="48"/>
  <c r="H17" i="48"/>
  <c r="I17" i="48"/>
  <c r="J17" i="48"/>
  <c r="A18" i="48"/>
  <c r="B18" i="48"/>
  <c r="C18" i="48"/>
  <c r="D18" i="48"/>
  <c r="E18" i="48"/>
  <c r="F18" i="48"/>
  <c r="G18" i="48"/>
  <c r="H18" i="48"/>
  <c r="I18" i="48"/>
  <c r="J18" i="48"/>
  <c r="A19" i="48"/>
  <c r="B19" i="48"/>
  <c r="C19" i="48"/>
  <c r="D19" i="48"/>
  <c r="E19" i="48"/>
  <c r="F19" i="48"/>
  <c r="G19" i="48"/>
  <c r="H19" i="48"/>
  <c r="I19" i="48"/>
  <c r="J19" i="48"/>
  <c r="A20" i="48"/>
  <c r="B20" i="48"/>
  <c r="C20" i="48"/>
  <c r="D20" i="48"/>
  <c r="E20" i="48"/>
  <c r="F20" i="48"/>
  <c r="G20" i="48"/>
  <c r="H20" i="48"/>
  <c r="I20" i="48"/>
  <c r="J20" i="48"/>
  <c r="A21" i="48"/>
  <c r="B21" i="48"/>
  <c r="C21" i="48"/>
  <c r="D21" i="48"/>
  <c r="E21" i="48"/>
  <c r="F21" i="48"/>
  <c r="G21" i="48"/>
  <c r="H21" i="48"/>
  <c r="I21" i="48"/>
  <c r="J21" i="48"/>
  <c r="A22" i="48"/>
  <c r="B22" i="48"/>
  <c r="C22" i="48"/>
  <c r="D22" i="48"/>
  <c r="E22" i="48"/>
  <c r="F22" i="48"/>
  <c r="G22" i="48"/>
  <c r="H22" i="48"/>
  <c r="I22" i="48"/>
  <c r="J22" i="48"/>
  <c r="A23" i="48"/>
  <c r="B23" i="48"/>
  <c r="C23" i="48"/>
  <c r="D23" i="48"/>
  <c r="E23" i="48"/>
  <c r="F23" i="48"/>
  <c r="G23" i="48"/>
  <c r="H23" i="48"/>
  <c r="I23" i="48"/>
  <c r="J23" i="48"/>
  <c r="A24" i="48"/>
  <c r="B24" i="48"/>
  <c r="C24" i="48"/>
  <c r="D24" i="48"/>
  <c r="E24" i="48"/>
  <c r="F24" i="48"/>
  <c r="G24" i="48"/>
  <c r="H24" i="48"/>
  <c r="I24" i="48"/>
  <c r="J24" i="48"/>
  <c r="A25" i="48"/>
  <c r="B25" i="48"/>
  <c r="C25" i="48"/>
  <c r="D25" i="48"/>
  <c r="E25" i="48"/>
  <c r="F25" i="48"/>
  <c r="G25" i="48"/>
  <c r="H25" i="48"/>
  <c r="I25" i="48"/>
  <c r="J25" i="48"/>
  <c r="A26" i="48"/>
  <c r="B26" i="48"/>
  <c r="C26" i="48"/>
  <c r="D26" i="48"/>
  <c r="E26" i="48"/>
  <c r="F26" i="48"/>
  <c r="G26" i="48"/>
  <c r="H26" i="48"/>
  <c r="I26" i="48"/>
  <c r="J26" i="48"/>
  <c r="A27" i="48"/>
  <c r="B27" i="48"/>
  <c r="C27" i="48"/>
  <c r="D27" i="48"/>
  <c r="E27" i="48"/>
  <c r="F27" i="48"/>
  <c r="G27" i="48"/>
  <c r="H27" i="48"/>
  <c r="I27" i="48"/>
  <c r="J27" i="48"/>
  <c r="A28" i="48"/>
  <c r="B28" i="48"/>
  <c r="C28" i="48"/>
  <c r="D28" i="48"/>
  <c r="E28" i="48"/>
  <c r="F28" i="48"/>
  <c r="G28" i="48"/>
  <c r="H28" i="48"/>
  <c r="I28" i="48"/>
  <c r="J28" i="48"/>
  <c r="A29" i="48"/>
  <c r="B29" i="48"/>
  <c r="C29" i="48"/>
  <c r="D29" i="48"/>
  <c r="E29" i="48"/>
  <c r="F29" i="48"/>
  <c r="G29" i="48"/>
  <c r="H29" i="48"/>
  <c r="I29" i="48"/>
  <c r="J29" i="48"/>
  <c r="A30" i="48"/>
  <c r="B30" i="48"/>
  <c r="C30" i="48"/>
  <c r="D30" i="48"/>
  <c r="E30" i="48"/>
  <c r="F30" i="48"/>
  <c r="G30" i="48"/>
  <c r="H30" i="48"/>
  <c r="I30" i="48"/>
  <c r="J30" i="48"/>
  <c r="A31" i="48"/>
  <c r="B31" i="48"/>
  <c r="C31" i="48"/>
  <c r="D31" i="48"/>
  <c r="E31" i="48"/>
  <c r="F31" i="48"/>
  <c r="G31" i="48"/>
  <c r="H31" i="48"/>
  <c r="I31" i="48"/>
  <c r="J31" i="48"/>
  <c r="A32" i="48"/>
  <c r="B32" i="48"/>
  <c r="C32" i="48"/>
  <c r="D32" i="48"/>
  <c r="E32" i="48"/>
  <c r="F32" i="48"/>
  <c r="G32" i="48"/>
  <c r="H32" i="48"/>
  <c r="I32" i="48"/>
  <c r="J32" i="48"/>
  <c r="A33" i="48"/>
  <c r="B33" i="48"/>
  <c r="C33" i="48"/>
  <c r="D33" i="48"/>
  <c r="E33" i="48"/>
  <c r="F33" i="48"/>
  <c r="G33" i="48"/>
  <c r="H33" i="48"/>
  <c r="I33" i="48"/>
  <c r="J33" i="48"/>
  <c r="A34" i="48"/>
  <c r="B34" i="48"/>
  <c r="C34" i="48"/>
  <c r="D34" i="48"/>
  <c r="E34" i="48"/>
  <c r="F34" i="48"/>
  <c r="G34" i="48"/>
  <c r="H34" i="48"/>
  <c r="I34" i="48"/>
  <c r="J34" i="48"/>
  <c r="A3" i="47"/>
  <c r="J3" i="47"/>
  <c r="A5" i="47"/>
  <c r="B5" i="47"/>
  <c r="C5" i="47"/>
  <c r="D5" i="47"/>
  <c r="E5" i="47"/>
  <c r="F5" i="47"/>
  <c r="G5" i="47"/>
  <c r="H5" i="47"/>
  <c r="I5" i="47"/>
  <c r="J5" i="47"/>
  <c r="A6" i="47"/>
  <c r="B6" i="47"/>
  <c r="C6" i="47"/>
  <c r="D6" i="47"/>
  <c r="E6" i="47"/>
  <c r="F6" i="47"/>
  <c r="G6" i="47"/>
  <c r="H6" i="47"/>
  <c r="I6" i="47"/>
  <c r="J6" i="47"/>
  <c r="A7" i="47"/>
  <c r="B7" i="47"/>
  <c r="C7" i="47"/>
  <c r="D7" i="47"/>
  <c r="E7" i="47"/>
  <c r="F7" i="47"/>
  <c r="G7" i="47"/>
  <c r="H7" i="47"/>
  <c r="I7" i="47"/>
  <c r="J7" i="47"/>
  <c r="A8" i="47"/>
  <c r="B8" i="47"/>
  <c r="C8" i="47"/>
  <c r="D8" i="47"/>
  <c r="E8" i="47"/>
  <c r="F8" i="47"/>
  <c r="G8" i="47"/>
  <c r="H8" i="47"/>
  <c r="I8" i="47"/>
  <c r="J8" i="47"/>
  <c r="A9" i="47"/>
  <c r="B9" i="47"/>
  <c r="C9" i="47"/>
  <c r="D9" i="47"/>
  <c r="E9" i="47"/>
  <c r="F9" i="47"/>
  <c r="G9" i="47"/>
  <c r="H9" i="47"/>
  <c r="I9" i="47"/>
  <c r="J9" i="47"/>
  <c r="A10" i="47"/>
  <c r="B10" i="47"/>
  <c r="C10" i="47"/>
  <c r="D10" i="47"/>
  <c r="E10" i="47"/>
  <c r="F10" i="47"/>
  <c r="G10" i="47"/>
  <c r="H10" i="47"/>
  <c r="I10" i="47"/>
  <c r="J10" i="47"/>
  <c r="A11" i="47"/>
  <c r="B11" i="47"/>
  <c r="C11" i="47"/>
  <c r="D11" i="47"/>
  <c r="E11" i="47"/>
  <c r="F11" i="47"/>
  <c r="G11" i="47"/>
  <c r="H11" i="47"/>
  <c r="I11" i="47"/>
  <c r="J11" i="47"/>
  <c r="A12" i="47"/>
  <c r="B12" i="47"/>
  <c r="C12" i="47"/>
  <c r="D12" i="47"/>
  <c r="E12" i="47"/>
  <c r="F12" i="47"/>
  <c r="G12" i="47"/>
  <c r="H12" i="47"/>
  <c r="I12" i="47"/>
  <c r="J12" i="47"/>
  <c r="A13" i="47"/>
  <c r="B13" i="47"/>
  <c r="C13" i="47"/>
  <c r="D13" i="47"/>
  <c r="E13" i="47"/>
  <c r="F13" i="47"/>
  <c r="G13" i="47"/>
  <c r="H13" i="47"/>
  <c r="I13" i="47"/>
  <c r="J13" i="47"/>
  <c r="A14" i="47"/>
  <c r="B14" i="47"/>
  <c r="C14" i="47"/>
  <c r="D14" i="47"/>
  <c r="E14" i="47"/>
  <c r="F14" i="47"/>
  <c r="G14" i="47"/>
  <c r="H14" i="47"/>
  <c r="I14" i="47"/>
  <c r="J14" i="47"/>
  <c r="A15" i="47"/>
  <c r="B15" i="47"/>
  <c r="C15" i="47"/>
  <c r="D15" i="47"/>
  <c r="E15" i="47"/>
  <c r="F15" i="47"/>
  <c r="G15" i="47"/>
  <c r="H15" i="47"/>
  <c r="I15" i="47"/>
  <c r="J15" i="47"/>
  <c r="A16" i="47"/>
  <c r="B16" i="47"/>
  <c r="C16" i="47"/>
  <c r="D16" i="47"/>
  <c r="E16" i="47"/>
  <c r="F16" i="47"/>
  <c r="G16" i="47"/>
  <c r="H16" i="47"/>
  <c r="I16" i="47"/>
  <c r="J16" i="47"/>
  <c r="A17" i="47"/>
  <c r="B17" i="47"/>
  <c r="C17" i="47"/>
  <c r="D17" i="47"/>
  <c r="E17" i="47"/>
  <c r="F17" i="47"/>
  <c r="G17" i="47"/>
  <c r="H17" i="47"/>
  <c r="I17" i="47"/>
  <c r="J17" i="47"/>
  <c r="A18" i="47"/>
  <c r="B18" i="47"/>
  <c r="C18" i="47"/>
  <c r="D18" i="47"/>
  <c r="E18" i="47"/>
  <c r="F18" i="47"/>
  <c r="G18" i="47"/>
  <c r="H18" i="47"/>
  <c r="I18" i="47"/>
  <c r="J18" i="47"/>
  <c r="A19" i="47"/>
  <c r="B19" i="47"/>
  <c r="C19" i="47"/>
  <c r="D19" i="47"/>
  <c r="E19" i="47"/>
  <c r="F19" i="47"/>
  <c r="G19" i="47"/>
  <c r="H19" i="47"/>
  <c r="I19" i="47"/>
  <c r="J19" i="47"/>
  <c r="A20" i="47"/>
  <c r="B20" i="47"/>
  <c r="C20" i="47"/>
  <c r="D20" i="47"/>
  <c r="E20" i="47"/>
  <c r="F20" i="47"/>
  <c r="G20" i="47"/>
  <c r="H20" i="47"/>
  <c r="I20" i="47"/>
  <c r="J20" i="47"/>
  <c r="A21" i="47"/>
  <c r="B21" i="47"/>
  <c r="C21" i="47"/>
  <c r="D21" i="47"/>
  <c r="E21" i="47"/>
  <c r="F21" i="47"/>
  <c r="G21" i="47"/>
  <c r="H21" i="47"/>
  <c r="I21" i="47"/>
  <c r="J21" i="47"/>
  <c r="A22" i="47"/>
  <c r="B22" i="47"/>
  <c r="C22" i="47"/>
  <c r="D22" i="47"/>
  <c r="E22" i="47"/>
  <c r="F22" i="47"/>
  <c r="G22" i="47"/>
  <c r="H22" i="47"/>
  <c r="I22" i="47"/>
  <c r="J22" i="47"/>
  <c r="A23" i="47"/>
  <c r="B23" i="47"/>
  <c r="C23" i="47"/>
  <c r="D23" i="47"/>
  <c r="E23" i="47"/>
  <c r="F23" i="47"/>
  <c r="G23" i="47"/>
  <c r="H23" i="47"/>
  <c r="I23" i="47"/>
  <c r="J23" i="47"/>
  <c r="A24" i="47"/>
  <c r="B24" i="47"/>
  <c r="C24" i="47"/>
  <c r="D24" i="47"/>
  <c r="E24" i="47"/>
  <c r="F24" i="47"/>
  <c r="G24" i="47"/>
  <c r="H24" i="47"/>
  <c r="I24" i="47"/>
  <c r="J24" i="47"/>
  <c r="A25" i="47"/>
  <c r="B25" i="47"/>
  <c r="C25" i="47"/>
  <c r="D25" i="47"/>
  <c r="E25" i="47"/>
  <c r="F25" i="47"/>
  <c r="G25" i="47"/>
  <c r="H25" i="47"/>
  <c r="I25" i="47"/>
  <c r="J25" i="47"/>
  <c r="A26" i="47"/>
  <c r="B26" i="47"/>
  <c r="C26" i="47"/>
  <c r="D26" i="47"/>
  <c r="E26" i="47"/>
  <c r="F26" i="47"/>
  <c r="G26" i="47"/>
  <c r="H26" i="47"/>
  <c r="I26" i="47"/>
  <c r="J26" i="47"/>
  <c r="A27" i="47"/>
  <c r="B27" i="47"/>
  <c r="C27" i="47"/>
  <c r="D27" i="47"/>
  <c r="E27" i="47"/>
  <c r="F27" i="47"/>
  <c r="G27" i="47"/>
  <c r="H27" i="47"/>
  <c r="I27" i="47"/>
  <c r="J27" i="47"/>
  <c r="A28" i="47"/>
  <c r="B28" i="47"/>
  <c r="C28" i="47"/>
  <c r="D28" i="47"/>
  <c r="E28" i="47"/>
  <c r="F28" i="47"/>
  <c r="G28" i="47"/>
  <c r="H28" i="47"/>
  <c r="I28" i="47"/>
  <c r="J28" i="47"/>
  <c r="A29" i="47"/>
  <c r="B29" i="47"/>
  <c r="C29" i="47"/>
  <c r="D29" i="47"/>
  <c r="E29" i="47"/>
  <c r="F29" i="47"/>
  <c r="G29" i="47"/>
  <c r="H29" i="47"/>
  <c r="I29" i="47"/>
  <c r="J29" i="47"/>
  <c r="A30" i="47"/>
  <c r="B30" i="47"/>
  <c r="C30" i="47"/>
  <c r="D30" i="47"/>
  <c r="E30" i="47"/>
  <c r="F30" i="47"/>
  <c r="G30" i="47"/>
  <c r="H30" i="47"/>
  <c r="I30" i="47"/>
  <c r="J30" i="47"/>
  <c r="A31" i="47"/>
  <c r="B31" i="47"/>
  <c r="C31" i="47"/>
  <c r="D31" i="47"/>
  <c r="E31" i="47"/>
  <c r="F31" i="47"/>
  <c r="G31" i="47"/>
  <c r="H31" i="47"/>
  <c r="I31" i="47"/>
  <c r="J31" i="47"/>
  <c r="A32" i="47"/>
  <c r="B32" i="47"/>
  <c r="C32" i="47"/>
  <c r="D32" i="47"/>
  <c r="E32" i="47"/>
  <c r="F32" i="47"/>
  <c r="G32" i="47"/>
  <c r="H32" i="47"/>
  <c r="I32" i="47"/>
  <c r="J32" i="47"/>
  <c r="A33" i="47"/>
  <c r="B33" i="47"/>
  <c r="C33" i="47"/>
  <c r="D33" i="47"/>
  <c r="E33" i="47"/>
  <c r="F33" i="47"/>
  <c r="G33" i="47"/>
  <c r="H33" i="47"/>
  <c r="I33" i="47"/>
  <c r="J33" i="47"/>
  <c r="A34" i="47"/>
  <c r="B34" i="47"/>
  <c r="C34" i="47"/>
  <c r="D34" i="47"/>
  <c r="E34" i="47"/>
  <c r="F34" i="47"/>
  <c r="G34" i="47"/>
  <c r="H34" i="47"/>
  <c r="I34" i="47"/>
  <c r="J34" i="47"/>
  <c r="A3" i="46"/>
  <c r="J3" i="46"/>
  <c r="A5" i="46"/>
  <c r="B5" i="46"/>
  <c r="C5" i="46"/>
  <c r="D5" i="46"/>
  <c r="E5" i="46"/>
  <c r="F5" i="46"/>
  <c r="G5" i="46"/>
  <c r="H5" i="46"/>
  <c r="I5" i="46"/>
  <c r="J5" i="46"/>
  <c r="A6" i="46"/>
  <c r="B6" i="46"/>
  <c r="C6" i="46"/>
  <c r="D6" i="46"/>
  <c r="E6" i="46"/>
  <c r="F6" i="46"/>
  <c r="G6" i="46"/>
  <c r="H6" i="46"/>
  <c r="I6" i="46"/>
  <c r="J6" i="46"/>
  <c r="A7" i="46"/>
  <c r="B7" i="46"/>
  <c r="C7" i="46"/>
  <c r="D7" i="46"/>
  <c r="E7" i="46"/>
  <c r="F7" i="46"/>
  <c r="G7" i="46"/>
  <c r="H7" i="46"/>
  <c r="I7" i="46"/>
  <c r="J7" i="46"/>
  <c r="A8" i="46"/>
  <c r="B8" i="46"/>
  <c r="C8" i="46"/>
  <c r="D8" i="46"/>
  <c r="E8" i="46"/>
  <c r="F8" i="46"/>
  <c r="G8" i="46"/>
  <c r="H8" i="46"/>
  <c r="I8" i="46"/>
  <c r="J8" i="46"/>
  <c r="A9" i="46"/>
  <c r="B9" i="46"/>
  <c r="C9" i="46"/>
  <c r="D9" i="46"/>
  <c r="E9" i="46"/>
  <c r="F9" i="46"/>
  <c r="G9" i="46"/>
  <c r="H9" i="46"/>
  <c r="I9" i="46"/>
  <c r="J9" i="46"/>
  <c r="A10" i="46"/>
  <c r="B10" i="46"/>
  <c r="C10" i="46"/>
  <c r="D10" i="46"/>
  <c r="E10" i="46"/>
  <c r="F10" i="46"/>
  <c r="G10" i="46"/>
  <c r="H10" i="46"/>
  <c r="I10" i="46"/>
  <c r="J10" i="46"/>
  <c r="A11" i="46"/>
  <c r="B11" i="46"/>
  <c r="C11" i="46"/>
  <c r="D11" i="46"/>
  <c r="E11" i="46"/>
  <c r="F11" i="46"/>
  <c r="G11" i="46"/>
  <c r="H11" i="46"/>
  <c r="I11" i="46"/>
  <c r="J11" i="46"/>
  <c r="A12" i="46"/>
  <c r="B12" i="46"/>
  <c r="C12" i="46"/>
  <c r="D12" i="46"/>
  <c r="E12" i="46"/>
  <c r="F12" i="46"/>
  <c r="G12" i="46"/>
  <c r="H12" i="46"/>
  <c r="I12" i="46"/>
  <c r="J12" i="46"/>
  <c r="A13" i="46"/>
  <c r="B13" i="46"/>
  <c r="C13" i="46"/>
  <c r="D13" i="46"/>
  <c r="E13" i="46"/>
  <c r="F13" i="46"/>
  <c r="G13" i="46"/>
  <c r="H13" i="46"/>
  <c r="I13" i="46"/>
  <c r="J13" i="46"/>
  <c r="A14" i="46"/>
  <c r="B14" i="46"/>
  <c r="C14" i="46"/>
  <c r="D14" i="46"/>
  <c r="E14" i="46"/>
  <c r="F14" i="46"/>
  <c r="G14" i="46"/>
  <c r="H14" i="46"/>
  <c r="I14" i="46"/>
  <c r="J14" i="46"/>
  <c r="A15" i="46"/>
  <c r="B15" i="46"/>
  <c r="C15" i="46"/>
  <c r="D15" i="46"/>
  <c r="E15" i="46"/>
  <c r="F15" i="46"/>
  <c r="G15" i="46"/>
  <c r="H15" i="46"/>
  <c r="I15" i="46"/>
  <c r="J15" i="46"/>
  <c r="A16" i="46"/>
  <c r="B16" i="46"/>
  <c r="C16" i="46"/>
  <c r="D16" i="46"/>
  <c r="E16" i="46"/>
  <c r="F16" i="46"/>
  <c r="G16" i="46"/>
  <c r="H16" i="46"/>
  <c r="I16" i="46"/>
  <c r="J16" i="46"/>
  <c r="A17" i="46"/>
  <c r="B17" i="46"/>
  <c r="C17" i="46"/>
  <c r="D17" i="46"/>
  <c r="E17" i="46"/>
  <c r="F17" i="46"/>
  <c r="G17" i="46"/>
  <c r="H17" i="46"/>
  <c r="I17" i="46"/>
  <c r="J17" i="46"/>
  <c r="A18" i="46"/>
  <c r="B18" i="46"/>
  <c r="C18" i="46"/>
  <c r="D18" i="46"/>
  <c r="E18" i="46"/>
  <c r="F18" i="46"/>
  <c r="G18" i="46"/>
  <c r="H18" i="46"/>
  <c r="I18" i="46"/>
  <c r="J18" i="46"/>
  <c r="A19" i="46"/>
  <c r="B19" i="46"/>
  <c r="C19" i="46"/>
  <c r="D19" i="46"/>
  <c r="E19" i="46"/>
  <c r="F19" i="46"/>
  <c r="G19" i="46"/>
  <c r="H19" i="46"/>
  <c r="I19" i="46"/>
  <c r="J19" i="46"/>
  <c r="A20" i="46"/>
  <c r="B20" i="46"/>
  <c r="C20" i="46"/>
  <c r="D20" i="46"/>
  <c r="E20" i="46"/>
  <c r="F20" i="46"/>
  <c r="G20" i="46"/>
  <c r="H20" i="46"/>
  <c r="I20" i="46"/>
  <c r="J20" i="46"/>
  <c r="A21" i="46"/>
  <c r="B21" i="46"/>
  <c r="C21" i="46"/>
  <c r="D21" i="46"/>
  <c r="E21" i="46"/>
  <c r="F21" i="46"/>
  <c r="G21" i="46"/>
  <c r="H21" i="46"/>
  <c r="I21" i="46"/>
  <c r="J21" i="46"/>
  <c r="A22" i="46"/>
  <c r="B22" i="46"/>
  <c r="C22" i="46"/>
  <c r="D22" i="46"/>
  <c r="E22" i="46"/>
  <c r="F22" i="46"/>
  <c r="G22" i="46"/>
  <c r="H22" i="46"/>
  <c r="I22" i="46"/>
  <c r="J22" i="46"/>
  <c r="A23" i="46"/>
  <c r="B23" i="46"/>
  <c r="C23" i="46"/>
  <c r="D23" i="46"/>
  <c r="E23" i="46"/>
  <c r="F23" i="46"/>
  <c r="G23" i="46"/>
  <c r="H23" i="46"/>
  <c r="I23" i="46"/>
  <c r="J23" i="46"/>
  <c r="A24" i="46"/>
  <c r="B24" i="46"/>
  <c r="C24" i="46"/>
  <c r="D24" i="46"/>
  <c r="E24" i="46"/>
  <c r="F24" i="46"/>
  <c r="G24" i="46"/>
  <c r="H24" i="46"/>
  <c r="I24" i="46"/>
  <c r="J24" i="46"/>
  <c r="A25" i="46"/>
  <c r="B25" i="46"/>
  <c r="C25" i="46"/>
  <c r="D25" i="46"/>
  <c r="E25" i="46"/>
  <c r="F25" i="46"/>
  <c r="G25" i="46"/>
  <c r="H25" i="46"/>
  <c r="I25" i="46"/>
  <c r="J25" i="46"/>
  <c r="A26" i="46"/>
  <c r="B26" i="46"/>
  <c r="C26" i="46"/>
  <c r="D26" i="46"/>
  <c r="E26" i="46"/>
  <c r="F26" i="46"/>
  <c r="G26" i="46"/>
  <c r="H26" i="46"/>
  <c r="I26" i="46"/>
  <c r="J26" i="46"/>
  <c r="A27" i="46"/>
  <c r="B27" i="46"/>
  <c r="C27" i="46"/>
  <c r="D27" i="46"/>
  <c r="E27" i="46"/>
  <c r="F27" i="46"/>
  <c r="G27" i="46"/>
  <c r="H27" i="46"/>
  <c r="I27" i="46"/>
  <c r="J27" i="46"/>
  <c r="A28" i="46"/>
  <c r="B28" i="46"/>
  <c r="C28" i="46"/>
  <c r="D28" i="46"/>
  <c r="E28" i="46"/>
  <c r="F28" i="46"/>
  <c r="G28" i="46"/>
  <c r="H28" i="46"/>
  <c r="I28" i="46"/>
  <c r="J28" i="46"/>
  <c r="A29" i="46"/>
  <c r="B29" i="46"/>
  <c r="C29" i="46"/>
  <c r="D29" i="46"/>
  <c r="E29" i="46"/>
  <c r="F29" i="46"/>
  <c r="G29" i="46"/>
  <c r="H29" i="46"/>
  <c r="I29" i="46"/>
  <c r="J29" i="46"/>
  <c r="A30" i="46"/>
  <c r="B30" i="46"/>
  <c r="C30" i="46"/>
  <c r="D30" i="46"/>
  <c r="E30" i="46"/>
  <c r="F30" i="46"/>
  <c r="G30" i="46"/>
  <c r="H30" i="46"/>
  <c r="I30" i="46"/>
  <c r="J30" i="46"/>
  <c r="A31" i="46"/>
  <c r="B31" i="46"/>
  <c r="C31" i="46"/>
  <c r="D31" i="46"/>
  <c r="E31" i="46"/>
  <c r="F31" i="46"/>
  <c r="G31" i="46"/>
  <c r="H31" i="46"/>
  <c r="I31" i="46"/>
  <c r="J31" i="46"/>
  <c r="A32" i="46"/>
  <c r="B32" i="46"/>
  <c r="C32" i="46"/>
  <c r="D32" i="46"/>
  <c r="E32" i="46"/>
  <c r="F32" i="46"/>
  <c r="G32" i="46"/>
  <c r="H32" i="46"/>
  <c r="I32" i="46"/>
  <c r="J32" i="46"/>
  <c r="A33" i="46"/>
  <c r="B33" i="46"/>
  <c r="C33" i="46"/>
  <c r="D33" i="46"/>
  <c r="E33" i="46"/>
  <c r="F33" i="46"/>
  <c r="G33" i="46"/>
  <c r="H33" i="46"/>
  <c r="I33" i="46"/>
  <c r="J33" i="46"/>
  <c r="A34" i="46"/>
  <c r="B34" i="46"/>
  <c r="C34" i="46"/>
  <c r="D34" i="46"/>
  <c r="E34" i="46"/>
  <c r="F34" i="46"/>
  <c r="G34" i="46"/>
  <c r="H34" i="46"/>
  <c r="I34" i="46"/>
  <c r="J34" i="46"/>
  <c r="A3" i="45"/>
  <c r="J3" i="45"/>
  <c r="A5" i="45"/>
  <c r="B5" i="45"/>
  <c r="C5" i="45"/>
  <c r="D5" i="45"/>
  <c r="E5" i="45"/>
  <c r="F5" i="45"/>
  <c r="G5" i="45"/>
  <c r="H5" i="45"/>
  <c r="I5" i="45"/>
  <c r="J5" i="45"/>
  <c r="A6" i="45"/>
  <c r="B6" i="45"/>
  <c r="C6" i="45"/>
  <c r="D6" i="45"/>
  <c r="E6" i="45"/>
  <c r="F6" i="45"/>
  <c r="G6" i="45"/>
  <c r="H6" i="45"/>
  <c r="I6" i="45"/>
  <c r="J6" i="45"/>
  <c r="A7" i="45"/>
  <c r="B7" i="45"/>
  <c r="C7" i="45"/>
  <c r="D7" i="45"/>
  <c r="E7" i="45"/>
  <c r="F7" i="45"/>
  <c r="G7" i="45"/>
  <c r="H7" i="45"/>
  <c r="I7" i="45"/>
  <c r="J7" i="45"/>
  <c r="A8" i="45"/>
  <c r="B8" i="45"/>
  <c r="C8" i="45"/>
  <c r="D8" i="45"/>
  <c r="E8" i="45"/>
  <c r="F8" i="45"/>
  <c r="G8" i="45"/>
  <c r="H8" i="45"/>
  <c r="I8" i="45"/>
  <c r="J8" i="45"/>
  <c r="A9" i="45"/>
  <c r="B9" i="45"/>
  <c r="C9" i="45"/>
  <c r="D9" i="45"/>
  <c r="E9" i="45"/>
  <c r="F9" i="45"/>
  <c r="G9" i="45"/>
  <c r="H9" i="45"/>
  <c r="I9" i="45"/>
  <c r="J9" i="45"/>
  <c r="A10" i="45"/>
  <c r="B10" i="45"/>
  <c r="C10" i="45"/>
  <c r="D10" i="45"/>
  <c r="E10" i="45"/>
  <c r="F10" i="45"/>
  <c r="G10" i="45"/>
  <c r="H10" i="45"/>
  <c r="I10" i="45"/>
  <c r="J10" i="45"/>
  <c r="A11" i="45"/>
  <c r="B11" i="45"/>
  <c r="C11" i="45"/>
  <c r="D11" i="45"/>
  <c r="E11" i="45"/>
  <c r="F11" i="45"/>
  <c r="G11" i="45"/>
  <c r="H11" i="45"/>
  <c r="I11" i="45"/>
  <c r="J11" i="45"/>
  <c r="A12" i="45"/>
  <c r="B12" i="45"/>
  <c r="C12" i="45"/>
  <c r="D12" i="45"/>
  <c r="E12" i="45"/>
  <c r="F12" i="45"/>
  <c r="G12" i="45"/>
  <c r="H12" i="45"/>
  <c r="I12" i="45"/>
  <c r="J12" i="45"/>
  <c r="A13" i="45"/>
  <c r="B13" i="45"/>
  <c r="C13" i="45"/>
  <c r="D13" i="45"/>
  <c r="E13" i="45"/>
  <c r="F13" i="45"/>
  <c r="G13" i="45"/>
  <c r="H13" i="45"/>
  <c r="I13" i="45"/>
  <c r="J13" i="45"/>
  <c r="A14" i="45"/>
  <c r="B14" i="45"/>
  <c r="C14" i="45"/>
  <c r="D14" i="45"/>
  <c r="E14" i="45"/>
  <c r="F14" i="45"/>
  <c r="G14" i="45"/>
  <c r="H14" i="45"/>
  <c r="I14" i="45"/>
  <c r="J14" i="45"/>
  <c r="A15" i="45"/>
  <c r="B15" i="45"/>
  <c r="C15" i="45"/>
  <c r="D15" i="45"/>
  <c r="E15" i="45"/>
  <c r="F15" i="45"/>
  <c r="G15" i="45"/>
  <c r="H15" i="45"/>
  <c r="I15" i="45"/>
  <c r="J15" i="45"/>
  <c r="A16" i="45"/>
  <c r="B16" i="45"/>
  <c r="C16" i="45"/>
  <c r="D16" i="45"/>
  <c r="E16" i="45"/>
  <c r="F16" i="45"/>
  <c r="G16" i="45"/>
  <c r="H16" i="45"/>
  <c r="I16" i="45"/>
  <c r="J16" i="45"/>
  <c r="A17" i="45"/>
  <c r="B17" i="45"/>
  <c r="C17" i="45"/>
  <c r="D17" i="45"/>
  <c r="E17" i="45"/>
  <c r="F17" i="45"/>
  <c r="G17" i="45"/>
  <c r="H17" i="45"/>
  <c r="I17" i="45"/>
  <c r="J17" i="45"/>
  <c r="A18" i="45"/>
  <c r="B18" i="45"/>
  <c r="C18" i="45"/>
  <c r="D18" i="45"/>
  <c r="E18" i="45"/>
  <c r="F18" i="45"/>
  <c r="G18" i="45"/>
  <c r="H18" i="45"/>
  <c r="I18" i="45"/>
  <c r="J18" i="45"/>
  <c r="A19" i="45"/>
  <c r="B19" i="45"/>
  <c r="C19" i="45"/>
  <c r="D19" i="45"/>
  <c r="E19" i="45"/>
  <c r="F19" i="45"/>
  <c r="G19" i="45"/>
  <c r="H19" i="45"/>
  <c r="I19" i="45"/>
  <c r="J19" i="45"/>
  <c r="A20" i="45"/>
  <c r="B20" i="45"/>
  <c r="C20" i="45"/>
  <c r="D20" i="45"/>
  <c r="E20" i="45"/>
  <c r="F20" i="45"/>
  <c r="G20" i="45"/>
  <c r="H20" i="45"/>
  <c r="I20" i="45"/>
  <c r="J20" i="45"/>
  <c r="A21" i="45"/>
  <c r="B21" i="45"/>
  <c r="C21" i="45"/>
  <c r="D21" i="45"/>
  <c r="E21" i="45"/>
  <c r="F21" i="45"/>
  <c r="G21" i="45"/>
  <c r="H21" i="45"/>
  <c r="I21" i="45"/>
  <c r="J21" i="45"/>
  <c r="A22" i="45"/>
  <c r="B22" i="45"/>
  <c r="C22" i="45"/>
  <c r="D22" i="45"/>
  <c r="E22" i="45"/>
  <c r="F22" i="45"/>
  <c r="G22" i="45"/>
  <c r="H22" i="45"/>
  <c r="I22" i="45"/>
  <c r="J22" i="45"/>
  <c r="A23" i="45"/>
  <c r="B23" i="45"/>
  <c r="C23" i="45"/>
  <c r="D23" i="45"/>
  <c r="E23" i="45"/>
  <c r="F23" i="45"/>
  <c r="G23" i="45"/>
  <c r="H23" i="45"/>
  <c r="I23" i="45"/>
  <c r="J23" i="45"/>
  <c r="A24" i="45"/>
  <c r="B24" i="45"/>
  <c r="C24" i="45"/>
  <c r="D24" i="45"/>
  <c r="E24" i="45"/>
  <c r="F24" i="45"/>
  <c r="G24" i="45"/>
  <c r="H24" i="45"/>
  <c r="I24" i="45"/>
  <c r="J24" i="45"/>
  <c r="A25" i="45"/>
  <c r="B25" i="45"/>
  <c r="C25" i="45"/>
  <c r="D25" i="45"/>
  <c r="E25" i="45"/>
  <c r="F25" i="45"/>
  <c r="G25" i="45"/>
  <c r="H25" i="45"/>
  <c r="I25" i="45"/>
  <c r="J25" i="45"/>
  <c r="A26" i="45"/>
  <c r="B26" i="45"/>
  <c r="C26" i="45"/>
  <c r="D26" i="45"/>
  <c r="E26" i="45"/>
  <c r="F26" i="45"/>
  <c r="G26" i="45"/>
  <c r="H26" i="45"/>
  <c r="I26" i="45"/>
  <c r="J26" i="45"/>
  <c r="A27" i="45"/>
  <c r="B27" i="45"/>
  <c r="C27" i="45"/>
  <c r="D27" i="45"/>
  <c r="E27" i="45"/>
  <c r="F27" i="45"/>
  <c r="G27" i="45"/>
  <c r="H27" i="45"/>
  <c r="I27" i="45"/>
  <c r="J27" i="45"/>
  <c r="A28" i="45"/>
  <c r="B28" i="45"/>
  <c r="C28" i="45"/>
  <c r="D28" i="45"/>
  <c r="E28" i="45"/>
  <c r="F28" i="45"/>
  <c r="G28" i="45"/>
  <c r="H28" i="45"/>
  <c r="I28" i="45"/>
  <c r="J28" i="45"/>
  <c r="A29" i="45"/>
  <c r="B29" i="45"/>
  <c r="C29" i="45"/>
  <c r="D29" i="45"/>
  <c r="E29" i="45"/>
  <c r="F29" i="45"/>
  <c r="G29" i="45"/>
  <c r="H29" i="45"/>
  <c r="I29" i="45"/>
  <c r="J29" i="45"/>
  <c r="A30" i="45"/>
  <c r="B30" i="45"/>
  <c r="C30" i="45"/>
  <c r="D30" i="45"/>
  <c r="E30" i="45"/>
  <c r="F30" i="45"/>
  <c r="G30" i="45"/>
  <c r="H30" i="45"/>
  <c r="I30" i="45"/>
  <c r="J30" i="45"/>
  <c r="A31" i="45"/>
  <c r="B31" i="45"/>
  <c r="C31" i="45"/>
  <c r="D31" i="45"/>
  <c r="E31" i="45"/>
  <c r="F31" i="45"/>
  <c r="G31" i="45"/>
  <c r="H31" i="45"/>
  <c r="I31" i="45"/>
  <c r="J31" i="45"/>
  <c r="A32" i="45"/>
  <c r="B32" i="45"/>
  <c r="C32" i="45"/>
  <c r="D32" i="45"/>
  <c r="E32" i="45"/>
  <c r="F32" i="45"/>
  <c r="G32" i="45"/>
  <c r="H32" i="45"/>
  <c r="I32" i="45"/>
  <c r="J32" i="45"/>
  <c r="A33" i="45"/>
  <c r="B33" i="45"/>
  <c r="C33" i="45"/>
  <c r="D33" i="45"/>
  <c r="E33" i="45"/>
  <c r="F33" i="45"/>
  <c r="G33" i="45"/>
  <c r="H33" i="45"/>
  <c r="I33" i="45"/>
  <c r="J33" i="45"/>
  <c r="A34" i="45"/>
  <c r="B34" i="45"/>
  <c r="C34" i="45"/>
  <c r="D34" i="45"/>
  <c r="E34" i="45"/>
  <c r="F34" i="45"/>
  <c r="G34" i="45"/>
  <c r="H34" i="45"/>
  <c r="I34" i="45"/>
  <c r="J34" i="45"/>
  <c r="A3" i="44"/>
  <c r="J3" i="44"/>
  <c r="A5" i="44"/>
  <c r="B5" i="44"/>
  <c r="C5" i="44"/>
  <c r="D5" i="44"/>
  <c r="E5" i="44"/>
  <c r="F5" i="44"/>
  <c r="G5" i="44"/>
  <c r="H5" i="44"/>
  <c r="I5" i="44"/>
  <c r="J5" i="44"/>
  <c r="A6" i="44"/>
  <c r="B6" i="44"/>
  <c r="C6" i="44"/>
  <c r="D6" i="44"/>
  <c r="E6" i="44"/>
  <c r="F6" i="44"/>
  <c r="G6" i="44"/>
  <c r="H6" i="44"/>
  <c r="I6" i="44"/>
  <c r="J6" i="44"/>
  <c r="A7" i="44"/>
  <c r="B7" i="44"/>
  <c r="C7" i="44"/>
  <c r="D7" i="44"/>
  <c r="E7" i="44"/>
  <c r="F7" i="44"/>
  <c r="G7" i="44"/>
  <c r="H7" i="44"/>
  <c r="I7" i="44"/>
  <c r="J7" i="44"/>
  <c r="A8" i="44"/>
  <c r="B8" i="44"/>
  <c r="C8" i="44"/>
  <c r="D8" i="44"/>
  <c r="E8" i="44"/>
  <c r="F8" i="44"/>
  <c r="G8" i="44"/>
  <c r="H8" i="44"/>
  <c r="I8" i="44"/>
  <c r="J8" i="44"/>
  <c r="A9" i="44"/>
  <c r="B9" i="44"/>
  <c r="C9" i="44"/>
  <c r="D9" i="44"/>
  <c r="E9" i="44"/>
  <c r="F9" i="44"/>
  <c r="G9" i="44"/>
  <c r="H9" i="44"/>
  <c r="I9" i="44"/>
  <c r="J9" i="44"/>
  <c r="A10" i="44"/>
  <c r="B10" i="44"/>
  <c r="C10" i="44"/>
  <c r="D10" i="44"/>
  <c r="E10" i="44"/>
  <c r="F10" i="44"/>
  <c r="G10" i="44"/>
  <c r="H10" i="44"/>
  <c r="I10" i="44"/>
  <c r="J10" i="44"/>
  <c r="A11" i="44"/>
  <c r="B11" i="44"/>
  <c r="C11" i="44"/>
  <c r="D11" i="44"/>
  <c r="E11" i="44"/>
  <c r="F11" i="44"/>
  <c r="G11" i="44"/>
  <c r="H11" i="44"/>
  <c r="I11" i="44"/>
  <c r="J11" i="44"/>
  <c r="A12" i="44"/>
  <c r="B12" i="44"/>
  <c r="C12" i="44"/>
  <c r="D12" i="44"/>
  <c r="E12" i="44"/>
  <c r="F12" i="44"/>
  <c r="G12" i="44"/>
  <c r="H12" i="44"/>
  <c r="I12" i="44"/>
  <c r="J12" i="44"/>
  <c r="A13" i="44"/>
  <c r="B13" i="44"/>
  <c r="C13" i="44"/>
  <c r="D13" i="44"/>
  <c r="E13" i="44"/>
  <c r="F13" i="44"/>
  <c r="G13" i="44"/>
  <c r="H13" i="44"/>
  <c r="I13" i="44"/>
  <c r="J13" i="44"/>
  <c r="A14" i="44"/>
  <c r="B14" i="44"/>
  <c r="C14" i="44"/>
  <c r="D14" i="44"/>
  <c r="E14" i="44"/>
  <c r="F14" i="44"/>
  <c r="G14" i="44"/>
  <c r="H14" i="44"/>
  <c r="I14" i="44"/>
  <c r="J14" i="44"/>
  <c r="A15" i="44"/>
  <c r="B15" i="44"/>
  <c r="C15" i="44"/>
  <c r="D15" i="44"/>
  <c r="E15" i="44"/>
  <c r="F15" i="44"/>
  <c r="G15" i="44"/>
  <c r="H15" i="44"/>
  <c r="I15" i="44"/>
  <c r="J15" i="44"/>
  <c r="A16" i="44"/>
  <c r="B16" i="44"/>
  <c r="C16" i="44"/>
  <c r="D16" i="44"/>
  <c r="E16" i="44"/>
  <c r="F16" i="44"/>
  <c r="G16" i="44"/>
  <c r="H16" i="44"/>
  <c r="I16" i="44"/>
  <c r="J16" i="44"/>
  <c r="A17" i="44"/>
  <c r="B17" i="44"/>
  <c r="C17" i="44"/>
  <c r="D17" i="44"/>
  <c r="E17" i="44"/>
  <c r="F17" i="44"/>
  <c r="G17" i="44"/>
  <c r="H17" i="44"/>
  <c r="I17" i="44"/>
  <c r="J17" i="44"/>
  <c r="A18" i="44"/>
  <c r="B18" i="44"/>
  <c r="C18" i="44"/>
  <c r="D18" i="44"/>
  <c r="E18" i="44"/>
  <c r="F18" i="44"/>
  <c r="G18" i="44"/>
  <c r="H18" i="44"/>
  <c r="I18" i="44"/>
  <c r="J18" i="44"/>
  <c r="A19" i="44"/>
  <c r="B19" i="44"/>
  <c r="C19" i="44"/>
  <c r="D19" i="44"/>
  <c r="E19" i="44"/>
  <c r="F19" i="44"/>
  <c r="G19" i="44"/>
  <c r="H19" i="44"/>
  <c r="I19" i="44"/>
  <c r="J19" i="44"/>
  <c r="A20" i="44"/>
  <c r="B20" i="44"/>
  <c r="C20" i="44"/>
  <c r="D20" i="44"/>
  <c r="E20" i="44"/>
  <c r="F20" i="44"/>
  <c r="G20" i="44"/>
  <c r="H20" i="44"/>
  <c r="I20" i="44"/>
  <c r="J20" i="44"/>
  <c r="A21" i="44"/>
  <c r="B21" i="44"/>
  <c r="C21" i="44"/>
  <c r="D21" i="44"/>
  <c r="E21" i="44"/>
  <c r="F21" i="44"/>
  <c r="G21" i="44"/>
  <c r="H21" i="44"/>
  <c r="I21" i="44"/>
  <c r="J21" i="44"/>
  <c r="A22" i="44"/>
  <c r="B22" i="44"/>
  <c r="C22" i="44"/>
  <c r="D22" i="44"/>
  <c r="E22" i="44"/>
  <c r="F22" i="44"/>
  <c r="G22" i="44"/>
  <c r="H22" i="44"/>
  <c r="I22" i="44"/>
  <c r="J22" i="44"/>
  <c r="A23" i="44"/>
  <c r="B23" i="44"/>
  <c r="C23" i="44"/>
  <c r="D23" i="44"/>
  <c r="E23" i="44"/>
  <c r="F23" i="44"/>
  <c r="G23" i="44"/>
  <c r="H23" i="44"/>
  <c r="I23" i="44"/>
  <c r="J23" i="44"/>
  <c r="A24" i="44"/>
  <c r="B24" i="44"/>
  <c r="C24" i="44"/>
  <c r="D24" i="44"/>
  <c r="E24" i="44"/>
  <c r="F24" i="44"/>
  <c r="G24" i="44"/>
  <c r="H24" i="44"/>
  <c r="I24" i="44"/>
  <c r="J24" i="44"/>
  <c r="A25" i="44"/>
  <c r="B25" i="44"/>
  <c r="C25" i="44"/>
  <c r="D25" i="44"/>
  <c r="E25" i="44"/>
  <c r="F25" i="44"/>
  <c r="G25" i="44"/>
  <c r="H25" i="44"/>
  <c r="I25" i="44"/>
  <c r="J25" i="44"/>
  <c r="A26" i="44"/>
  <c r="B26" i="44"/>
  <c r="C26" i="44"/>
  <c r="D26" i="44"/>
  <c r="E26" i="44"/>
  <c r="F26" i="44"/>
  <c r="G26" i="44"/>
  <c r="H26" i="44"/>
  <c r="I26" i="44"/>
  <c r="J26" i="44"/>
  <c r="A27" i="44"/>
  <c r="B27" i="44"/>
  <c r="C27" i="44"/>
  <c r="D27" i="44"/>
  <c r="E27" i="44"/>
  <c r="F27" i="44"/>
  <c r="G27" i="44"/>
  <c r="H27" i="44"/>
  <c r="I27" i="44"/>
  <c r="J27" i="44"/>
  <c r="A28" i="44"/>
  <c r="B28" i="44"/>
  <c r="C28" i="44"/>
  <c r="D28" i="44"/>
  <c r="E28" i="44"/>
  <c r="F28" i="44"/>
  <c r="G28" i="44"/>
  <c r="H28" i="44"/>
  <c r="I28" i="44"/>
  <c r="J28" i="44"/>
  <c r="A29" i="44"/>
  <c r="B29" i="44"/>
  <c r="C29" i="44"/>
  <c r="D29" i="44"/>
  <c r="E29" i="44"/>
  <c r="F29" i="44"/>
  <c r="G29" i="44"/>
  <c r="H29" i="44"/>
  <c r="I29" i="44"/>
  <c r="J29" i="44"/>
  <c r="A30" i="44"/>
  <c r="B30" i="44"/>
  <c r="C30" i="44"/>
  <c r="D30" i="44"/>
  <c r="E30" i="44"/>
  <c r="F30" i="44"/>
  <c r="G30" i="44"/>
  <c r="H30" i="44"/>
  <c r="I30" i="44"/>
  <c r="J30" i="44"/>
  <c r="A31" i="44"/>
  <c r="B31" i="44"/>
  <c r="C31" i="44"/>
  <c r="D31" i="44"/>
  <c r="E31" i="44"/>
  <c r="F31" i="44"/>
  <c r="G31" i="44"/>
  <c r="H31" i="44"/>
  <c r="I31" i="44"/>
  <c r="J31" i="44"/>
  <c r="A32" i="44"/>
  <c r="B32" i="44"/>
  <c r="C32" i="44"/>
  <c r="D32" i="44"/>
  <c r="E32" i="44"/>
  <c r="F32" i="44"/>
  <c r="G32" i="44"/>
  <c r="H32" i="44"/>
  <c r="I32" i="44"/>
  <c r="J32" i="44"/>
  <c r="A33" i="44"/>
  <c r="B33" i="44"/>
  <c r="C33" i="44"/>
  <c r="D33" i="44"/>
  <c r="E33" i="44"/>
  <c r="F33" i="44"/>
  <c r="G33" i="44"/>
  <c r="H33" i="44"/>
  <c r="I33" i="44"/>
  <c r="J33" i="44"/>
  <c r="A34" i="44"/>
  <c r="B34" i="44"/>
  <c r="C34" i="44"/>
  <c r="D34" i="44"/>
  <c r="E34" i="44"/>
  <c r="F34" i="44"/>
  <c r="G34" i="44"/>
  <c r="H34" i="44"/>
  <c r="I34" i="44"/>
  <c r="J34" i="44"/>
  <c r="A3" i="43"/>
  <c r="J3" i="43"/>
  <c r="A5" i="43"/>
  <c r="B5" i="43"/>
  <c r="C5" i="43"/>
  <c r="D5" i="43"/>
  <c r="E5" i="43"/>
  <c r="F5" i="43"/>
  <c r="G5" i="43"/>
  <c r="H5" i="43"/>
  <c r="I5" i="43"/>
  <c r="J5" i="43"/>
  <c r="A6" i="43"/>
  <c r="B6" i="43"/>
  <c r="C6" i="43"/>
  <c r="D6" i="43"/>
  <c r="E6" i="43"/>
  <c r="F6" i="43"/>
  <c r="G6" i="43"/>
  <c r="H6" i="43"/>
  <c r="I6" i="43"/>
  <c r="J6" i="43"/>
  <c r="A7" i="43"/>
  <c r="B7" i="43"/>
  <c r="C7" i="43"/>
  <c r="D7" i="43"/>
  <c r="E7" i="43"/>
  <c r="F7" i="43"/>
  <c r="G7" i="43"/>
  <c r="H7" i="43"/>
  <c r="I7" i="43"/>
  <c r="J7" i="43"/>
  <c r="A8" i="43"/>
  <c r="B8" i="43"/>
  <c r="C8" i="43"/>
  <c r="D8" i="43"/>
  <c r="E8" i="43"/>
  <c r="F8" i="43"/>
  <c r="G8" i="43"/>
  <c r="H8" i="43"/>
  <c r="I8" i="43"/>
  <c r="J8" i="43"/>
  <c r="A9" i="43"/>
  <c r="B9" i="43"/>
  <c r="C9" i="43"/>
  <c r="D9" i="43"/>
  <c r="E9" i="43"/>
  <c r="F9" i="43"/>
  <c r="G9" i="43"/>
  <c r="H9" i="43"/>
  <c r="I9" i="43"/>
  <c r="J9" i="43"/>
  <c r="A10" i="43"/>
  <c r="B10" i="43"/>
  <c r="C10" i="43"/>
  <c r="D10" i="43"/>
  <c r="E10" i="43"/>
  <c r="F10" i="43"/>
  <c r="G10" i="43"/>
  <c r="H10" i="43"/>
  <c r="I10" i="43"/>
  <c r="J10" i="43"/>
  <c r="A11" i="43"/>
  <c r="B11" i="43"/>
  <c r="C11" i="43"/>
  <c r="D11" i="43"/>
  <c r="E11" i="43"/>
  <c r="F11" i="43"/>
  <c r="G11" i="43"/>
  <c r="H11" i="43"/>
  <c r="I11" i="43"/>
  <c r="J11" i="43"/>
  <c r="A12" i="43"/>
  <c r="B12" i="43"/>
  <c r="C12" i="43"/>
  <c r="D12" i="43"/>
  <c r="E12" i="43"/>
  <c r="F12" i="43"/>
  <c r="G12" i="43"/>
  <c r="H12" i="43"/>
  <c r="I12" i="43"/>
  <c r="J12" i="43"/>
  <c r="A13" i="43"/>
  <c r="B13" i="43"/>
  <c r="C13" i="43"/>
  <c r="D13" i="43"/>
  <c r="E13" i="43"/>
  <c r="F13" i="43"/>
  <c r="G13" i="43"/>
  <c r="H13" i="43"/>
  <c r="I13" i="43"/>
  <c r="J13" i="43"/>
  <c r="A14" i="43"/>
  <c r="B14" i="43"/>
  <c r="C14" i="43"/>
  <c r="D14" i="43"/>
  <c r="E14" i="43"/>
  <c r="F14" i="43"/>
  <c r="G14" i="43"/>
  <c r="H14" i="43"/>
  <c r="I14" i="43"/>
  <c r="J14" i="43"/>
  <c r="A15" i="43"/>
  <c r="B15" i="43"/>
  <c r="C15" i="43"/>
  <c r="D15" i="43"/>
  <c r="E15" i="43"/>
  <c r="F15" i="43"/>
  <c r="G15" i="43"/>
  <c r="H15" i="43"/>
  <c r="I15" i="43"/>
  <c r="J15" i="43"/>
  <c r="A16" i="43"/>
  <c r="B16" i="43"/>
  <c r="C16" i="43"/>
  <c r="D16" i="43"/>
  <c r="E16" i="43"/>
  <c r="F16" i="43"/>
  <c r="G16" i="43"/>
  <c r="H16" i="43"/>
  <c r="I16" i="43"/>
  <c r="J16" i="43"/>
  <c r="A17" i="43"/>
  <c r="B17" i="43"/>
  <c r="C17" i="43"/>
  <c r="D17" i="43"/>
  <c r="E17" i="43"/>
  <c r="F17" i="43"/>
  <c r="G17" i="43"/>
  <c r="H17" i="43"/>
  <c r="I17" i="43"/>
  <c r="J17" i="43"/>
  <c r="A18" i="43"/>
  <c r="B18" i="43"/>
  <c r="C18" i="43"/>
  <c r="D18" i="43"/>
  <c r="E18" i="43"/>
  <c r="F18" i="43"/>
  <c r="G18" i="43"/>
  <c r="H18" i="43"/>
  <c r="I18" i="43"/>
  <c r="J18" i="43"/>
  <c r="A19" i="43"/>
  <c r="B19" i="43"/>
  <c r="C19" i="43"/>
  <c r="D19" i="43"/>
  <c r="E19" i="43"/>
  <c r="F19" i="43"/>
  <c r="G19" i="43"/>
  <c r="H19" i="43"/>
  <c r="I19" i="43"/>
  <c r="J19" i="43"/>
  <c r="A20" i="43"/>
  <c r="B20" i="43"/>
  <c r="C20" i="43"/>
  <c r="D20" i="43"/>
  <c r="E20" i="43"/>
  <c r="F20" i="43"/>
  <c r="G20" i="43"/>
  <c r="H20" i="43"/>
  <c r="I20" i="43"/>
  <c r="J20" i="43"/>
  <c r="A21" i="43"/>
  <c r="B21" i="43"/>
  <c r="C21" i="43"/>
  <c r="D21" i="43"/>
  <c r="E21" i="43"/>
  <c r="F21" i="43"/>
  <c r="G21" i="43"/>
  <c r="H21" i="43"/>
  <c r="I21" i="43"/>
  <c r="J21" i="43"/>
  <c r="A22" i="43"/>
  <c r="B22" i="43"/>
  <c r="C22" i="43"/>
  <c r="D22" i="43"/>
  <c r="E22" i="43"/>
  <c r="F22" i="43"/>
  <c r="G22" i="43"/>
  <c r="H22" i="43"/>
  <c r="I22" i="43"/>
  <c r="J22" i="43"/>
  <c r="A23" i="43"/>
  <c r="B23" i="43"/>
  <c r="C23" i="43"/>
  <c r="D23" i="43"/>
  <c r="E23" i="43"/>
  <c r="F23" i="43"/>
  <c r="G23" i="43"/>
  <c r="H23" i="43"/>
  <c r="I23" i="43"/>
  <c r="J23" i="43"/>
  <c r="A24" i="43"/>
  <c r="B24" i="43"/>
  <c r="C24" i="43"/>
  <c r="D24" i="43"/>
  <c r="E24" i="43"/>
  <c r="F24" i="43"/>
  <c r="G24" i="43"/>
  <c r="H24" i="43"/>
  <c r="I24" i="43"/>
  <c r="J24" i="43"/>
  <c r="A25" i="43"/>
  <c r="B25" i="43"/>
  <c r="C25" i="43"/>
  <c r="D25" i="43"/>
  <c r="E25" i="43"/>
  <c r="F25" i="43"/>
  <c r="G25" i="43"/>
  <c r="H25" i="43"/>
  <c r="I25" i="43"/>
  <c r="J25" i="43"/>
  <c r="A26" i="43"/>
  <c r="B26" i="43"/>
  <c r="C26" i="43"/>
  <c r="D26" i="43"/>
  <c r="E26" i="43"/>
  <c r="F26" i="43"/>
  <c r="G26" i="43"/>
  <c r="H26" i="43"/>
  <c r="I26" i="43"/>
  <c r="J26" i="43"/>
  <c r="A27" i="43"/>
  <c r="B27" i="43"/>
  <c r="C27" i="43"/>
  <c r="D27" i="43"/>
  <c r="E27" i="43"/>
  <c r="F27" i="43"/>
  <c r="G27" i="43"/>
  <c r="H27" i="43"/>
  <c r="I27" i="43"/>
  <c r="J27" i="43"/>
  <c r="A28" i="43"/>
  <c r="B28" i="43"/>
  <c r="C28" i="43"/>
  <c r="D28" i="43"/>
  <c r="E28" i="43"/>
  <c r="F28" i="43"/>
  <c r="G28" i="43"/>
  <c r="H28" i="43"/>
  <c r="I28" i="43"/>
  <c r="J28" i="43"/>
  <c r="A29" i="43"/>
  <c r="B29" i="43"/>
  <c r="C29" i="43"/>
  <c r="D29" i="43"/>
  <c r="E29" i="43"/>
  <c r="F29" i="43"/>
  <c r="G29" i="43"/>
  <c r="H29" i="43"/>
  <c r="I29" i="43"/>
  <c r="J29" i="43"/>
  <c r="A30" i="43"/>
  <c r="B30" i="43"/>
  <c r="C30" i="43"/>
  <c r="D30" i="43"/>
  <c r="E30" i="43"/>
  <c r="F30" i="43"/>
  <c r="G30" i="43"/>
  <c r="H30" i="43"/>
  <c r="I30" i="43"/>
  <c r="J30" i="43"/>
  <c r="A31" i="43"/>
  <c r="B31" i="43"/>
  <c r="C31" i="43"/>
  <c r="D31" i="43"/>
  <c r="E31" i="43"/>
  <c r="F31" i="43"/>
  <c r="G31" i="43"/>
  <c r="H31" i="43"/>
  <c r="I31" i="43"/>
  <c r="J31" i="43"/>
  <c r="A32" i="43"/>
  <c r="B32" i="43"/>
  <c r="C32" i="43"/>
  <c r="D32" i="43"/>
  <c r="E32" i="43"/>
  <c r="F32" i="43"/>
  <c r="G32" i="43"/>
  <c r="H32" i="43"/>
  <c r="I32" i="43"/>
  <c r="J32" i="43"/>
  <c r="A33" i="43"/>
  <c r="B33" i="43"/>
  <c r="C33" i="43"/>
  <c r="D33" i="43"/>
  <c r="E33" i="43"/>
  <c r="F33" i="43"/>
  <c r="G33" i="43"/>
  <c r="H33" i="43"/>
  <c r="I33" i="43"/>
  <c r="J33" i="43"/>
  <c r="A34" i="43"/>
  <c r="B34" i="43"/>
  <c r="C34" i="43"/>
  <c r="D34" i="43"/>
  <c r="E34" i="43"/>
  <c r="F34" i="43"/>
  <c r="G34" i="43"/>
  <c r="H34" i="43"/>
  <c r="I34" i="43"/>
  <c r="J34" i="43"/>
  <c r="A3" i="42"/>
  <c r="J3" i="42"/>
  <c r="A5" i="42"/>
  <c r="B5" i="42"/>
  <c r="C5" i="42"/>
  <c r="D5" i="42"/>
  <c r="E5" i="42"/>
  <c r="F5" i="42"/>
  <c r="G5" i="42"/>
  <c r="H5" i="42"/>
  <c r="I5" i="42"/>
  <c r="J5" i="42"/>
  <c r="A6" i="42"/>
  <c r="B6" i="42"/>
  <c r="C6" i="42"/>
  <c r="D6" i="42"/>
  <c r="E6" i="42"/>
  <c r="F6" i="42"/>
  <c r="G6" i="42"/>
  <c r="H6" i="42"/>
  <c r="I6" i="42"/>
  <c r="J6" i="42"/>
  <c r="A7" i="42"/>
  <c r="B7" i="42"/>
  <c r="C7" i="42"/>
  <c r="D7" i="42"/>
  <c r="E7" i="42"/>
  <c r="F7" i="42"/>
  <c r="G7" i="42"/>
  <c r="H7" i="42"/>
  <c r="I7" i="42"/>
  <c r="J7" i="42"/>
  <c r="A8" i="42"/>
  <c r="B8" i="42"/>
  <c r="C8" i="42"/>
  <c r="D8" i="42"/>
  <c r="E8" i="42"/>
  <c r="F8" i="42"/>
  <c r="G8" i="42"/>
  <c r="H8" i="42"/>
  <c r="I8" i="42"/>
  <c r="J8" i="42"/>
  <c r="A9" i="42"/>
  <c r="B9" i="42"/>
  <c r="C9" i="42"/>
  <c r="D9" i="42"/>
  <c r="E9" i="42"/>
  <c r="F9" i="42"/>
  <c r="G9" i="42"/>
  <c r="H9" i="42"/>
  <c r="I9" i="42"/>
  <c r="J9" i="42"/>
  <c r="A10" i="42"/>
  <c r="B10" i="42"/>
  <c r="C10" i="42"/>
  <c r="D10" i="42"/>
  <c r="E10" i="42"/>
  <c r="F10" i="42"/>
  <c r="G10" i="42"/>
  <c r="H10" i="42"/>
  <c r="I10" i="42"/>
  <c r="J10" i="42"/>
  <c r="A11" i="42"/>
  <c r="B11" i="42"/>
  <c r="C11" i="42"/>
  <c r="D11" i="42"/>
  <c r="E11" i="42"/>
  <c r="F11" i="42"/>
  <c r="G11" i="42"/>
  <c r="H11" i="42"/>
  <c r="I11" i="42"/>
  <c r="J11" i="42"/>
  <c r="A12" i="42"/>
  <c r="B12" i="42"/>
  <c r="C12" i="42"/>
  <c r="D12" i="42"/>
  <c r="E12" i="42"/>
  <c r="F12" i="42"/>
  <c r="G12" i="42"/>
  <c r="H12" i="42"/>
  <c r="I12" i="42"/>
  <c r="J12" i="42"/>
  <c r="A13" i="42"/>
  <c r="B13" i="42"/>
  <c r="C13" i="42"/>
  <c r="D13" i="42"/>
  <c r="E13" i="42"/>
  <c r="F13" i="42"/>
  <c r="G13" i="42"/>
  <c r="H13" i="42"/>
  <c r="I13" i="42"/>
  <c r="J13" i="42"/>
  <c r="A14" i="42"/>
  <c r="B14" i="42"/>
  <c r="C14" i="42"/>
  <c r="D14" i="42"/>
  <c r="E14" i="42"/>
  <c r="F14" i="42"/>
  <c r="G14" i="42"/>
  <c r="H14" i="42"/>
  <c r="I14" i="42"/>
  <c r="J14" i="42"/>
  <c r="A15" i="42"/>
  <c r="B15" i="42"/>
  <c r="C15" i="42"/>
  <c r="D15" i="42"/>
  <c r="E15" i="42"/>
  <c r="F15" i="42"/>
  <c r="G15" i="42"/>
  <c r="H15" i="42"/>
  <c r="I15" i="42"/>
  <c r="J15" i="42"/>
  <c r="A16" i="42"/>
  <c r="B16" i="42"/>
  <c r="C16" i="42"/>
  <c r="D16" i="42"/>
  <c r="E16" i="42"/>
  <c r="F16" i="42"/>
  <c r="G16" i="42"/>
  <c r="H16" i="42"/>
  <c r="I16" i="42"/>
  <c r="J16" i="42"/>
  <c r="A17" i="42"/>
  <c r="B17" i="42"/>
  <c r="C17" i="42"/>
  <c r="D17" i="42"/>
  <c r="E17" i="42"/>
  <c r="F17" i="42"/>
  <c r="G17" i="42"/>
  <c r="H17" i="42"/>
  <c r="I17" i="42"/>
  <c r="J17" i="42"/>
  <c r="A18" i="42"/>
  <c r="B18" i="42"/>
  <c r="C18" i="42"/>
  <c r="D18" i="42"/>
  <c r="E18" i="42"/>
  <c r="F18" i="42"/>
  <c r="G18" i="42"/>
  <c r="H18" i="42"/>
  <c r="I18" i="42"/>
  <c r="J18" i="42"/>
  <c r="A19" i="42"/>
  <c r="B19" i="42"/>
  <c r="C19" i="42"/>
  <c r="D19" i="42"/>
  <c r="E19" i="42"/>
  <c r="F19" i="42"/>
  <c r="G19" i="42"/>
  <c r="H19" i="42"/>
  <c r="I19" i="42"/>
  <c r="J19" i="42"/>
  <c r="A20" i="42"/>
  <c r="B20" i="42"/>
  <c r="C20" i="42"/>
  <c r="D20" i="42"/>
  <c r="E20" i="42"/>
  <c r="F20" i="42"/>
  <c r="G20" i="42"/>
  <c r="H20" i="42"/>
  <c r="I20" i="42"/>
  <c r="J20" i="42"/>
  <c r="A21" i="42"/>
  <c r="B21" i="42"/>
  <c r="C21" i="42"/>
  <c r="D21" i="42"/>
  <c r="E21" i="42"/>
  <c r="F21" i="42"/>
  <c r="G21" i="42"/>
  <c r="H21" i="42"/>
  <c r="I21" i="42"/>
  <c r="J21" i="42"/>
  <c r="A22" i="42"/>
  <c r="B22" i="42"/>
  <c r="C22" i="42"/>
  <c r="D22" i="42"/>
  <c r="E22" i="42"/>
  <c r="F22" i="42"/>
  <c r="G22" i="42"/>
  <c r="H22" i="42"/>
  <c r="I22" i="42"/>
  <c r="J22" i="42"/>
  <c r="A23" i="42"/>
  <c r="B23" i="42"/>
  <c r="C23" i="42"/>
  <c r="D23" i="42"/>
  <c r="E23" i="42"/>
  <c r="F23" i="42"/>
  <c r="G23" i="42"/>
  <c r="H23" i="42"/>
  <c r="I23" i="42"/>
  <c r="J23" i="42"/>
  <c r="A24" i="42"/>
  <c r="B24" i="42"/>
  <c r="C24" i="42"/>
  <c r="D24" i="42"/>
  <c r="E24" i="42"/>
  <c r="F24" i="42"/>
  <c r="G24" i="42"/>
  <c r="H24" i="42"/>
  <c r="I24" i="42"/>
  <c r="J24" i="42"/>
  <c r="A25" i="42"/>
  <c r="B25" i="42"/>
  <c r="C25" i="42"/>
  <c r="D25" i="42"/>
  <c r="E25" i="42"/>
  <c r="F25" i="42"/>
  <c r="G25" i="42"/>
  <c r="H25" i="42"/>
  <c r="I25" i="42"/>
  <c r="J25" i="42"/>
  <c r="A26" i="42"/>
  <c r="B26" i="42"/>
  <c r="C26" i="42"/>
  <c r="D26" i="42"/>
  <c r="E26" i="42"/>
  <c r="F26" i="42"/>
  <c r="G26" i="42"/>
  <c r="H26" i="42"/>
  <c r="I26" i="42"/>
  <c r="J26" i="42"/>
  <c r="A27" i="42"/>
  <c r="B27" i="42"/>
  <c r="C27" i="42"/>
  <c r="D27" i="42"/>
  <c r="E27" i="42"/>
  <c r="F27" i="42"/>
  <c r="G27" i="42"/>
  <c r="H27" i="42"/>
  <c r="I27" i="42"/>
  <c r="J27" i="42"/>
  <c r="A28" i="42"/>
  <c r="B28" i="42"/>
  <c r="C28" i="42"/>
  <c r="D28" i="42"/>
  <c r="E28" i="42"/>
  <c r="F28" i="42"/>
  <c r="G28" i="42"/>
  <c r="H28" i="42"/>
  <c r="I28" i="42"/>
  <c r="J28" i="42"/>
  <c r="A29" i="42"/>
  <c r="B29" i="42"/>
  <c r="C29" i="42"/>
  <c r="D29" i="42"/>
  <c r="E29" i="42"/>
  <c r="F29" i="42"/>
  <c r="G29" i="42"/>
  <c r="H29" i="42"/>
  <c r="I29" i="42"/>
  <c r="J29" i="42"/>
  <c r="A30" i="42"/>
  <c r="B30" i="42"/>
  <c r="C30" i="42"/>
  <c r="D30" i="42"/>
  <c r="E30" i="42"/>
  <c r="F30" i="42"/>
  <c r="G30" i="42"/>
  <c r="H30" i="42"/>
  <c r="I30" i="42"/>
  <c r="J30" i="42"/>
  <c r="A31" i="42"/>
  <c r="B31" i="42"/>
  <c r="C31" i="42"/>
  <c r="D31" i="42"/>
  <c r="E31" i="42"/>
  <c r="F31" i="42"/>
  <c r="G31" i="42"/>
  <c r="H31" i="42"/>
  <c r="I31" i="42"/>
  <c r="J31" i="42"/>
  <c r="A32" i="42"/>
  <c r="B32" i="42"/>
  <c r="C32" i="42"/>
  <c r="D32" i="42"/>
  <c r="E32" i="42"/>
  <c r="F32" i="42"/>
  <c r="G32" i="42"/>
  <c r="H32" i="42"/>
  <c r="I32" i="42"/>
  <c r="J32" i="42"/>
  <c r="A33" i="42"/>
  <c r="B33" i="42"/>
  <c r="C33" i="42"/>
  <c r="D33" i="42"/>
  <c r="E33" i="42"/>
  <c r="F33" i="42"/>
  <c r="G33" i="42"/>
  <c r="H33" i="42"/>
  <c r="I33" i="42"/>
  <c r="J33" i="42"/>
  <c r="A34" i="42"/>
  <c r="B34" i="42"/>
  <c r="C34" i="42"/>
  <c r="D34" i="42"/>
  <c r="E34" i="42"/>
  <c r="F34" i="42"/>
  <c r="G34" i="42"/>
  <c r="H34" i="42"/>
  <c r="I34" i="42"/>
  <c r="J34" i="42"/>
  <c r="A3" i="41"/>
  <c r="J3" i="41"/>
  <c r="A5" i="41"/>
  <c r="B5" i="41"/>
  <c r="C5" i="41"/>
  <c r="D5" i="41"/>
  <c r="E5" i="41"/>
  <c r="F5" i="41"/>
  <c r="G5" i="41"/>
  <c r="H5" i="41"/>
  <c r="I5" i="41"/>
  <c r="J5" i="41"/>
  <c r="A6" i="41"/>
  <c r="B6" i="41"/>
  <c r="C6" i="41"/>
  <c r="D6" i="41"/>
  <c r="E6" i="41"/>
  <c r="F6" i="41"/>
  <c r="G6" i="41"/>
  <c r="I6" i="41"/>
  <c r="J6" i="41"/>
  <c r="A7" i="41"/>
  <c r="B7" i="41"/>
  <c r="C7" i="41"/>
  <c r="D7" i="41"/>
  <c r="E7" i="41"/>
  <c r="F7" i="41"/>
  <c r="G7" i="41"/>
  <c r="I7" i="41"/>
  <c r="J7" i="41"/>
  <c r="A8" i="41"/>
  <c r="B8" i="41"/>
  <c r="C8" i="41"/>
  <c r="D8" i="41"/>
  <c r="E8" i="41"/>
  <c r="F8" i="41"/>
  <c r="G8" i="41"/>
  <c r="I8" i="41"/>
  <c r="J8" i="41"/>
  <c r="A9" i="41"/>
  <c r="B9" i="41"/>
  <c r="C9" i="41"/>
  <c r="D9" i="41"/>
  <c r="E9" i="41"/>
  <c r="F9" i="41"/>
  <c r="G9" i="41"/>
  <c r="I9" i="41"/>
  <c r="J9" i="41"/>
  <c r="A10" i="41"/>
  <c r="B10" i="41"/>
  <c r="C10" i="41"/>
  <c r="D10" i="41"/>
  <c r="E10" i="41"/>
  <c r="F10" i="41"/>
  <c r="G10" i="41"/>
  <c r="H10" i="41"/>
  <c r="I10" i="41"/>
  <c r="J10" i="41"/>
  <c r="A11" i="41"/>
  <c r="B11" i="41"/>
  <c r="C11" i="41"/>
  <c r="D11" i="41"/>
  <c r="E11" i="41"/>
  <c r="F11" i="41"/>
  <c r="G11" i="41"/>
  <c r="H11" i="41"/>
  <c r="I11" i="41"/>
  <c r="J11" i="41"/>
  <c r="A12" i="41"/>
  <c r="B12" i="41"/>
  <c r="C12" i="41"/>
  <c r="D12" i="41"/>
  <c r="E12" i="41"/>
  <c r="F12" i="41"/>
  <c r="G12" i="41"/>
  <c r="H12" i="41"/>
  <c r="I12" i="41"/>
  <c r="J12" i="41"/>
  <c r="A13" i="41"/>
  <c r="B13" i="41"/>
  <c r="C13" i="41"/>
  <c r="D13" i="41"/>
  <c r="E13" i="41"/>
  <c r="F13" i="41"/>
  <c r="G13" i="41"/>
  <c r="H13" i="41"/>
  <c r="I13" i="41"/>
  <c r="J13" i="41"/>
  <c r="A14" i="41"/>
  <c r="B14" i="41"/>
  <c r="C14" i="41"/>
  <c r="D14" i="41"/>
  <c r="E14" i="41"/>
  <c r="F14" i="41"/>
  <c r="G14" i="41"/>
  <c r="H14" i="41"/>
  <c r="I14" i="41"/>
  <c r="J14" i="41"/>
  <c r="A15" i="41"/>
  <c r="B15" i="41"/>
  <c r="C15" i="41"/>
  <c r="D15" i="41"/>
  <c r="E15" i="41"/>
  <c r="F15" i="41"/>
  <c r="G15" i="41"/>
  <c r="H15" i="41"/>
  <c r="I15" i="41"/>
  <c r="J15" i="41"/>
  <c r="A16" i="41"/>
  <c r="B16" i="41"/>
  <c r="C16" i="41"/>
  <c r="D16" i="41"/>
  <c r="E16" i="41"/>
  <c r="F16" i="41"/>
  <c r="G16" i="41"/>
  <c r="H16" i="41"/>
  <c r="I16" i="41"/>
  <c r="J16" i="41"/>
  <c r="A17" i="41"/>
  <c r="B17" i="41"/>
  <c r="C17" i="41"/>
  <c r="D17" i="41"/>
  <c r="E17" i="41"/>
  <c r="F17" i="41"/>
  <c r="G17" i="41"/>
  <c r="H17" i="41"/>
  <c r="I17" i="41"/>
  <c r="J17" i="41"/>
  <c r="A18" i="41"/>
  <c r="B18" i="41"/>
  <c r="C18" i="41"/>
  <c r="D18" i="41"/>
  <c r="E18" i="41"/>
  <c r="F18" i="41"/>
  <c r="G18" i="41"/>
  <c r="H18" i="41"/>
  <c r="I18" i="41"/>
  <c r="J18" i="41"/>
  <c r="A19" i="41"/>
  <c r="B19" i="41"/>
  <c r="C19" i="41"/>
  <c r="D19" i="41"/>
  <c r="E19" i="41"/>
  <c r="F19" i="41"/>
  <c r="G19" i="41"/>
  <c r="H19" i="41"/>
  <c r="I19" i="41"/>
  <c r="J19" i="41"/>
  <c r="A20" i="41"/>
  <c r="B20" i="41"/>
  <c r="C20" i="41"/>
  <c r="D20" i="41"/>
  <c r="E20" i="41"/>
  <c r="F20" i="41"/>
  <c r="G20" i="41"/>
  <c r="H20" i="41"/>
  <c r="I20" i="41"/>
  <c r="J20" i="41"/>
  <c r="A21" i="41"/>
  <c r="B21" i="41"/>
  <c r="C21" i="41"/>
  <c r="D21" i="41"/>
  <c r="E21" i="41"/>
  <c r="F21" i="41"/>
  <c r="G21" i="41"/>
  <c r="H21" i="41"/>
  <c r="I21" i="41"/>
  <c r="J21" i="41"/>
  <c r="A22" i="41"/>
  <c r="B22" i="41"/>
  <c r="C22" i="41"/>
  <c r="D22" i="41"/>
  <c r="E22" i="41"/>
  <c r="F22" i="41"/>
  <c r="G22" i="41"/>
  <c r="H22" i="41"/>
  <c r="I22" i="41"/>
  <c r="J22" i="41"/>
  <c r="A23" i="41"/>
  <c r="B23" i="41"/>
  <c r="C23" i="41"/>
  <c r="D23" i="41"/>
  <c r="E23" i="41"/>
  <c r="F23" i="41"/>
  <c r="G23" i="41"/>
  <c r="H23" i="41"/>
  <c r="I23" i="41"/>
  <c r="J23" i="41"/>
  <c r="A24" i="41"/>
  <c r="B24" i="41"/>
  <c r="C24" i="41"/>
  <c r="D24" i="41"/>
  <c r="E24" i="41"/>
  <c r="F24" i="41"/>
  <c r="G24" i="41"/>
  <c r="H24" i="41"/>
  <c r="I24" i="41"/>
  <c r="J24" i="41"/>
  <c r="A25" i="41"/>
  <c r="B25" i="41"/>
  <c r="C25" i="41"/>
  <c r="D25" i="41"/>
  <c r="E25" i="41"/>
  <c r="F25" i="41"/>
  <c r="G25" i="41"/>
  <c r="H25" i="41"/>
  <c r="I25" i="41"/>
  <c r="J25" i="41"/>
  <c r="A26" i="41"/>
  <c r="B26" i="41"/>
  <c r="C26" i="41"/>
  <c r="D26" i="41"/>
  <c r="E26" i="41"/>
  <c r="F26" i="41"/>
  <c r="G26" i="41"/>
  <c r="H26" i="41"/>
  <c r="I26" i="41"/>
  <c r="J26" i="41"/>
  <c r="A27" i="41"/>
  <c r="B27" i="41"/>
  <c r="C27" i="41"/>
  <c r="D27" i="41"/>
  <c r="E27" i="41"/>
  <c r="F27" i="41"/>
  <c r="G27" i="41"/>
  <c r="H27" i="41"/>
  <c r="I27" i="41"/>
  <c r="J27" i="41"/>
  <c r="A28" i="41"/>
  <c r="B28" i="41"/>
  <c r="C28" i="41"/>
  <c r="D28" i="41"/>
  <c r="E28" i="41"/>
  <c r="F28" i="41"/>
  <c r="G28" i="41"/>
  <c r="H28" i="41"/>
  <c r="I28" i="41"/>
  <c r="J28" i="41"/>
  <c r="A29" i="41"/>
  <c r="B29" i="41"/>
  <c r="C29" i="41"/>
  <c r="D29" i="41"/>
  <c r="E29" i="41"/>
  <c r="F29" i="41"/>
  <c r="G29" i="41"/>
  <c r="H29" i="41"/>
  <c r="I29" i="41"/>
  <c r="J29" i="41"/>
  <c r="A30" i="41"/>
  <c r="B30" i="41"/>
  <c r="C30" i="41"/>
  <c r="D30" i="41"/>
  <c r="E30" i="41"/>
  <c r="F30" i="41"/>
  <c r="G30" i="41"/>
  <c r="H30" i="41"/>
  <c r="I30" i="41"/>
  <c r="J30" i="41"/>
  <c r="A31" i="41"/>
  <c r="B31" i="41"/>
  <c r="C31" i="41"/>
  <c r="D31" i="41"/>
  <c r="E31" i="41"/>
  <c r="F31" i="41"/>
  <c r="G31" i="41"/>
  <c r="H31" i="41"/>
  <c r="I31" i="41"/>
  <c r="J31" i="41"/>
  <c r="A32" i="41"/>
  <c r="B32" i="41"/>
  <c r="C32" i="41"/>
  <c r="D32" i="41"/>
  <c r="E32" i="41"/>
  <c r="F32" i="41"/>
  <c r="G32" i="41"/>
  <c r="H32" i="41"/>
  <c r="I32" i="41"/>
  <c r="J32" i="41"/>
  <c r="A33" i="41"/>
  <c r="B33" i="41"/>
  <c r="C33" i="41"/>
  <c r="D33" i="41"/>
  <c r="E33" i="41"/>
  <c r="F33" i="41"/>
  <c r="G33" i="41"/>
  <c r="H33" i="41"/>
  <c r="I33" i="41"/>
  <c r="J33" i="41"/>
  <c r="A34" i="41"/>
  <c r="B34" i="41"/>
  <c r="C34" i="41"/>
  <c r="D34" i="41"/>
  <c r="E34" i="41"/>
  <c r="F34" i="41"/>
  <c r="G34" i="41"/>
  <c r="H34" i="41"/>
  <c r="I34" i="41"/>
  <c r="J34" i="41"/>
  <c r="A3" i="40"/>
  <c r="J3" i="40"/>
  <c r="A5" i="40"/>
  <c r="B5" i="40"/>
  <c r="C5" i="40"/>
  <c r="D5" i="40"/>
  <c r="E5" i="40"/>
  <c r="F5" i="40"/>
  <c r="G5" i="40"/>
  <c r="H5" i="40"/>
  <c r="I5" i="40"/>
  <c r="J5" i="40"/>
  <c r="A6" i="40"/>
  <c r="B6" i="40"/>
  <c r="C6" i="40"/>
  <c r="D6" i="40"/>
  <c r="E6" i="40"/>
  <c r="F6" i="40"/>
  <c r="G6" i="40"/>
  <c r="H6" i="40"/>
  <c r="I6" i="40"/>
  <c r="J6" i="40"/>
  <c r="A7" i="40"/>
  <c r="B7" i="40"/>
  <c r="C7" i="40"/>
  <c r="D7" i="40"/>
  <c r="E7" i="40"/>
  <c r="F7" i="40"/>
  <c r="G7" i="40"/>
  <c r="H7" i="40"/>
  <c r="I7" i="40"/>
  <c r="J7" i="40"/>
  <c r="A8" i="40"/>
  <c r="B8" i="40"/>
  <c r="C8" i="40"/>
  <c r="D8" i="40"/>
  <c r="E8" i="40"/>
  <c r="F8" i="40"/>
  <c r="G8" i="40"/>
  <c r="H8" i="40"/>
  <c r="I8" i="40"/>
  <c r="J8" i="40"/>
  <c r="A9" i="40"/>
  <c r="B9" i="40"/>
  <c r="C9" i="40"/>
  <c r="D9" i="40"/>
  <c r="E9" i="40"/>
  <c r="F9" i="40"/>
  <c r="G9" i="40"/>
  <c r="H9" i="40"/>
  <c r="I9" i="40"/>
  <c r="J9" i="40"/>
  <c r="A10" i="40"/>
  <c r="B10" i="40"/>
  <c r="C10" i="40"/>
  <c r="D10" i="40"/>
  <c r="E10" i="40"/>
  <c r="F10" i="40"/>
  <c r="G10" i="40"/>
  <c r="H10" i="40"/>
  <c r="I10" i="40"/>
  <c r="J10" i="40"/>
  <c r="A11" i="40"/>
  <c r="B11" i="40"/>
  <c r="C11" i="40"/>
  <c r="D11" i="40"/>
  <c r="E11" i="40"/>
  <c r="F11" i="40"/>
  <c r="G11" i="40"/>
  <c r="H11" i="40"/>
  <c r="I11" i="40"/>
  <c r="J11" i="40"/>
  <c r="A12" i="40"/>
  <c r="B12" i="40"/>
  <c r="C12" i="40"/>
  <c r="D12" i="40"/>
  <c r="E12" i="40"/>
  <c r="F12" i="40"/>
  <c r="G12" i="40"/>
  <c r="H12" i="40"/>
  <c r="I12" i="40"/>
  <c r="J12" i="40"/>
  <c r="A13" i="40"/>
  <c r="B13" i="40"/>
  <c r="C13" i="40"/>
  <c r="D13" i="40"/>
  <c r="E13" i="40"/>
  <c r="F13" i="40"/>
  <c r="G13" i="40"/>
  <c r="H13" i="40"/>
  <c r="I13" i="40"/>
  <c r="J13" i="40"/>
  <c r="A14" i="40"/>
  <c r="B14" i="40"/>
  <c r="C14" i="40"/>
  <c r="D14" i="40"/>
  <c r="E14" i="40"/>
  <c r="F14" i="40"/>
  <c r="G14" i="40"/>
  <c r="H14" i="40"/>
  <c r="I14" i="40"/>
  <c r="J14" i="40"/>
  <c r="A15" i="40"/>
  <c r="B15" i="40"/>
  <c r="C15" i="40"/>
  <c r="D15" i="40"/>
  <c r="E15" i="40"/>
  <c r="F15" i="40"/>
  <c r="G15" i="40"/>
  <c r="H15" i="40"/>
  <c r="I15" i="40"/>
  <c r="J15" i="40"/>
  <c r="A16" i="40"/>
  <c r="B16" i="40"/>
  <c r="C16" i="40"/>
  <c r="D16" i="40"/>
  <c r="E16" i="40"/>
  <c r="F16" i="40"/>
  <c r="G16" i="40"/>
  <c r="H16" i="40"/>
  <c r="I16" i="40"/>
  <c r="J16" i="40"/>
  <c r="A17" i="40"/>
  <c r="B17" i="40"/>
  <c r="C17" i="40"/>
  <c r="D17" i="40"/>
  <c r="E17" i="40"/>
  <c r="F17" i="40"/>
  <c r="G17" i="40"/>
  <c r="H17" i="40"/>
  <c r="I17" i="40"/>
  <c r="J17" i="40"/>
  <c r="A18" i="40"/>
  <c r="B18" i="40"/>
  <c r="C18" i="40"/>
  <c r="D18" i="40"/>
  <c r="E18" i="40"/>
  <c r="F18" i="40"/>
  <c r="G18" i="40"/>
  <c r="H18" i="40"/>
  <c r="I18" i="40"/>
  <c r="J18" i="40"/>
  <c r="A19" i="40"/>
  <c r="B19" i="40"/>
  <c r="C19" i="40"/>
  <c r="D19" i="40"/>
  <c r="E19" i="40"/>
  <c r="F19" i="40"/>
  <c r="G19" i="40"/>
  <c r="H19" i="40"/>
  <c r="I19" i="40"/>
  <c r="J19" i="40"/>
  <c r="A20" i="40"/>
  <c r="B20" i="40"/>
  <c r="C20" i="40"/>
  <c r="D20" i="40"/>
  <c r="E20" i="40"/>
  <c r="F20" i="40"/>
  <c r="G20" i="40"/>
  <c r="H20" i="40"/>
  <c r="I20" i="40"/>
  <c r="J20" i="40"/>
  <c r="A21" i="40"/>
  <c r="B21" i="40"/>
  <c r="C21" i="40"/>
  <c r="D21" i="40"/>
  <c r="E21" i="40"/>
  <c r="F21" i="40"/>
  <c r="G21" i="40"/>
  <c r="H21" i="40"/>
  <c r="I21" i="40"/>
  <c r="J21" i="40"/>
  <c r="A22" i="40"/>
  <c r="B22" i="40"/>
  <c r="C22" i="40"/>
  <c r="D22" i="40"/>
  <c r="E22" i="40"/>
  <c r="F22" i="40"/>
  <c r="G22" i="40"/>
  <c r="H22" i="40"/>
  <c r="I22" i="40"/>
  <c r="J22" i="40"/>
  <c r="A23" i="40"/>
  <c r="B23" i="40"/>
  <c r="C23" i="40"/>
  <c r="D23" i="40"/>
  <c r="E23" i="40"/>
  <c r="F23" i="40"/>
  <c r="G23" i="40"/>
  <c r="H23" i="40"/>
  <c r="I23" i="40"/>
  <c r="J23" i="40"/>
  <c r="A24" i="40"/>
  <c r="B24" i="40"/>
  <c r="C24" i="40"/>
  <c r="D24" i="40"/>
  <c r="E24" i="40"/>
  <c r="F24" i="40"/>
  <c r="G24" i="40"/>
  <c r="H24" i="40"/>
  <c r="I24" i="40"/>
  <c r="J24" i="40"/>
  <c r="A25" i="40"/>
  <c r="B25" i="40"/>
  <c r="C25" i="40"/>
  <c r="D25" i="40"/>
  <c r="E25" i="40"/>
  <c r="F25" i="40"/>
  <c r="G25" i="40"/>
  <c r="H25" i="40"/>
  <c r="I25" i="40"/>
  <c r="J25" i="40"/>
  <c r="A26" i="40"/>
  <c r="B26" i="40"/>
  <c r="C26" i="40"/>
  <c r="D26" i="40"/>
  <c r="E26" i="40"/>
  <c r="F26" i="40"/>
  <c r="G26" i="40"/>
  <c r="H26" i="40"/>
  <c r="I26" i="40"/>
  <c r="J26" i="40"/>
  <c r="A27" i="40"/>
  <c r="B27" i="40"/>
  <c r="C27" i="40"/>
  <c r="D27" i="40"/>
  <c r="E27" i="40"/>
  <c r="F27" i="40"/>
  <c r="G27" i="40"/>
  <c r="H27" i="40"/>
  <c r="I27" i="40"/>
  <c r="J27" i="40"/>
  <c r="A28" i="40"/>
  <c r="B28" i="40"/>
  <c r="C28" i="40"/>
  <c r="D28" i="40"/>
  <c r="E28" i="40"/>
  <c r="F28" i="40"/>
  <c r="G28" i="40"/>
  <c r="H28" i="40"/>
  <c r="I28" i="40"/>
  <c r="J28" i="40"/>
  <c r="A29" i="40"/>
  <c r="B29" i="40"/>
  <c r="C29" i="40"/>
  <c r="D29" i="40"/>
  <c r="E29" i="40"/>
  <c r="F29" i="40"/>
  <c r="G29" i="40"/>
  <c r="H29" i="40"/>
  <c r="I29" i="40"/>
  <c r="J29" i="40"/>
  <c r="A30" i="40"/>
  <c r="B30" i="40"/>
  <c r="C30" i="40"/>
  <c r="D30" i="40"/>
  <c r="E30" i="40"/>
  <c r="F30" i="40"/>
  <c r="G30" i="40"/>
  <c r="H30" i="40"/>
  <c r="I30" i="40"/>
  <c r="J30" i="40"/>
  <c r="A31" i="40"/>
  <c r="B31" i="40"/>
  <c r="C31" i="40"/>
  <c r="D31" i="40"/>
  <c r="E31" i="40"/>
  <c r="F31" i="40"/>
  <c r="G31" i="40"/>
  <c r="H31" i="40"/>
  <c r="I31" i="40"/>
  <c r="J31" i="40"/>
  <c r="A32" i="40"/>
  <c r="B32" i="40"/>
  <c r="C32" i="40"/>
  <c r="D32" i="40"/>
  <c r="E32" i="40"/>
  <c r="F32" i="40"/>
  <c r="G32" i="40"/>
  <c r="H32" i="40"/>
  <c r="I32" i="40"/>
  <c r="J32" i="40"/>
  <c r="A33" i="40"/>
  <c r="B33" i="40"/>
  <c r="C33" i="40"/>
  <c r="D33" i="40"/>
  <c r="E33" i="40"/>
  <c r="F33" i="40"/>
  <c r="G33" i="40"/>
  <c r="H33" i="40"/>
  <c r="I33" i="40"/>
  <c r="J33" i="40"/>
  <c r="A34" i="40"/>
  <c r="B34" i="40"/>
  <c r="C34" i="40"/>
  <c r="D34" i="40"/>
  <c r="E34" i="40"/>
  <c r="F34" i="40"/>
  <c r="G34" i="40"/>
  <c r="H34" i="40"/>
  <c r="I34" i="40"/>
  <c r="J34" i="40"/>
  <c r="A3" i="39"/>
  <c r="J3" i="39"/>
  <c r="A5" i="39"/>
  <c r="B5" i="39"/>
  <c r="C5" i="39"/>
  <c r="D5" i="39"/>
  <c r="E5" i="39"/>
  <c r="F5" i="39"/>
  <c r="G5" i="39"/>
  <c r="H5" i="39"/>
  <c r="I5" i="39"/>
  <c r="J5" i="39"/>
  <c r="A6" i="39"/>
  <c r="B6" i="39"/>
  <c r="C6" i="39"/>
  <c r="D6" i="39"/>
  <c r="E6" i="39"/>
  <c r="F6" i="39"/>
  <c r="G6" i="39"/>
  <c r="H6" i="39"/>
  <c r="I6" i="39"/>
  <c r="J6" i="39"/>
  <c r="A7" i="39"/>
  <c r="B7" i="39"/>
  <c r="C7" i="39"/>
  <c r="D7" i="39"/>
  <c r="E7" i="39"/>
  <c r="F7" i="39"/>
  <c r="G7" i="39"/>
  <c r="H7" i="39"/>
  <c r="I7" i="39"/>
  <c r="J7" i="39"/>
  <c r="A8" i="39"/>
  <c r="B8" i="39"/>
  <c r="C8" i="39"/>
  <c r="D8" i="39"/>
  <c r="E8" i="39"/>
  <c r="F8" i="39"/>
  <c r="G8" i="39"/>
  <c r="H8" i="39"/>
  <c r="I8" i="39"/>
  <c r="J8" i="39"/>
  <c r="A9" i="39"/>
  <c r="B9" i="39"/>
  <c r="C9" i="39"/>
  <c r="D9" i="39"/>
  <c r="E9" i="39"/>
  <c r="F9" i="39"/>
  <c r="G9" i="39"/>
  <c r="H9" i="39"/>
  <c r="I9" i="39"/>
  <c r="J9" i="39"/>
  <c r="A10" i="39"/>
  <c r="B10" i="39"/>
  <c r="C10" i="39"/>
  <c r="D10" i="39"/>
  <c r="E10" i="39"/>
  <c r="F10" i="39"/>
  <c r="G10" i="39"/>
  <c r="H10" i="39"/>
  <c r="I10" i="39"/>
  <c r="J10" i="39"/>
  <c r="A11" i="39"/>
  <c r="B11" i="39"/>
  <c r="C11" i="39"/>
  <c r="D11" i="39"/>
  <c r="E11" i="39"/>
  <c r="F11" i="39"/>
  <c r="G11" i="39"/>
  <c r="H11" i="39"/>
  <c r="I11" i="39"/>
  <c r="J11" i="39"/>
  <c r="A12" i="39"/>
  <c r="B12" i="39"/>
  <c r="C12" i="39"/>
  <c r="D12" i="39"/>
  <c r="E12" i="39"/>
  <c r="F12" i="39"/>
  <c r="G12" i="39"/>
  <c r="H12" i="39"/>
  <c r="I12" i="39"/>
  <c r="J12" i="39"/>
  <c r="A13" i="39"/>
  <c r="B13" i="39"/>
  <c r="C13" i="39"/>
  <c r="D13" i="39"/>
  <c r="E13" i="39"/>
  <c r="F13" i="39"/>
  <c r="G13" i="39"/>
  <c r="H13" i="39"/>
  <c r="I13" i="39"/>
  <c r="J13" i="39"/>
  <c r="A14" i="39"/>
  <c r="B14" i="39"/>
  <c r="C14" i="39"/>
  <c r="D14" i="39"/>
  <c r="E14" i="39"/>
  <c r="F14" i="39"/>
  <c r="G14" i="39"/>
  <c r="H14" i="39"/>
  <c r="I14" i="39"/>
  <c r="J14" i="39"/>
  <c r="A15" i="39"/>
  <c r="B15" i="39"/>
  <c r="C15" i="39"/>
  <c r="D15" i="39"/>
  <c r="E15" i="39"/>
  <c r="F15" i="39"/>
  <c r="G15" i="39"/>
  <c r="H15" i="39"/>
  <c r="I15" i="39"/>
  <c r="J15" i="39"/>
  <c r="A16" i="39"/>
  <c r="B16" i="39"/>
  <c r="C16" i="39"/>
  <c r="D16" i="39"/>
  <c r="E16" i="39"/>
  <c r="F16" i="39"/>
  <c r="G16" i="39"/>
  <c r="H16" i="39"/>
  <c r="I16" i="39"/>
  <c r="J16" i="39"/>
  <c r="A17" i="39"/>
  <c r="B17" i="39"/>
  <c r="C17" i="39"/>
  <c r="D17" i="39"/>
  <c r="E17" i="39"/>
  <c r="F17" i="39"/>
  <c r="G17" i="39"/>
  <c r="H17" i="39"/>
  <c r="I17" i="39"/>
  <c r="J17" i="39"/>
  <c r="A18" i="39"/>
  <c r="B18" i="39"/>
  <c r="C18" i="39"/>
  <c r="D18" i="39"/>
  <c r="E18" i="39"/>
  <c r="F18" i="39"/>
  <c r="G18" i="39"/>
  <c r="H18" i="39"/>
  <c r="I18" i="39"/>
  <c r="J18" i="39"/>
  <c r="A19" i="39"/>
  <c r="B19" i="39"/>
  <c r="C19" i="39"/>
  <c r="D19" i="39"/>
  <c r="E19" i="39"/>
  <c r="F19" i="39"/>
  <c r="G19" i="39"/>
  <c r="H19" i="39"/>
  <c r="I19" i="39"/>
  <c r="J19" i="39"/>
  <c r="A20" i="39"/>
  <c r="B20" i="39"/>
  <c r="C20" i="39"/>
  <c r="D20" i="39"/>
  <c r="E20" i="39"/>
  <c r="F20" i="39"/>
  <c r="G20" i="39"/>
  <c r="H20" i="39"/>
  <c r="I20" i="39"/>
  <c r="J20" i="39"/>
  <c r="A21" i="39"/>
  <c r="B21" i="39"/>
  <c r="C21" i="39"/>
  <c r="D21" i="39"/>
  <c r="E21" i="39"/>
  <c r="F21" i="39"/>
  <c r="G21" i="39"/>
  <c r="H21" i="39"/>
  <c r="I21" i="39"/>
  <c r="J21" i="39"/>
  <c r="A22" i="39"/>
  <c r="B22" i="39"/>
  <c r="C22" i="39"/>
  <c r="D22" i="39"/>
  <c r="E22" i="39"/>
  <c r="F22" i="39"/>
  <c r="G22" i="39"/>
  <c r="H22" i="39"/>
  <c r="I22" i="39"/>
  <c r="J22" i="39"/>
  <c r="A23" i="39"/>
  <c r="B23" i="39"/>
  <c r="C23" i="39"/>
  <c r="D23" i="39"/>
  <c r="E23" i="39"/>
  <c r="F23" i="39"/>
  <c r="G23" i="39"/>
  <c r="H23" i="39"/>
  <c r="I23" i="39"/>
  <c r="J23" i="39"/>
  <c r="A24" i="39"/>
  <c r="B24" i="39"/>
  <c r="C24" i="39"/>
  <c r="D24" i="39"/>
  <c r="E24" i="39"/>
  <c r="F24" i="39"/>
  <c r="G24" i="39"/>
  <c r="H24" i="39"/>
  <c r="I24" i="39"/>
  <c r="J24" i="39"/>
  <c r="A25" i="39"/>
  <c r="B25" i="39"/>
  <c r="C25" i="39"/>
  <c r="D25" i="39"/>
  <c r="E25" i="39"/>
  <c r="F25" i="39"/>
  <c r="G25" i="39"/>
  <c r="H25" i="39"/>
  <c r="I25" i="39"/>
  <c r="J25" i="39"/>
  <c r="A26" i="39"/>
  <c r="B26" i="39"/>
  <c r="C26" i="39"/>
  <c r="D26" i="39"/>
  <c r="E26" i="39"/>
  <c r="F26" i="39"/>
  <c r="G26" i="39"/>
  <c r="H26" i="39"/>
  <c r="I26" i="39"/>
  <c r="J26" i="39"/>
  <c r="A27" i="39"/>
  <c r="B27" i="39"/>
  <c r="C27" i="39"/>
  <c r="D27" i="39"/>
  <c r="E27" i="39"/>
  <c r="F27" i="39"/>
  <c r="G27" i="39"/>
  <c r="H27" i="39"/>
  <c r="I27" i="39"/>
  <c r="J27" i="39"/>
  <c r="A28" i="39"/>
  <c r="B28" i="39"/>
  <c r="C28" i="39"/>
  <c r="D28" i="39"/>
  <c r="E28" i="39"/>
  <c r="F28" i="39"/>
  <c r="G28" i="39"/>
  <c r="H28" i="39"/>
  <c r="I28" i="39"/>
  <c r="J28" i="39"/>
  <c r="A29" i="39"/>
  <c r="B29" i="39"/>
  <c r="C29" i="39"/>
  <c r="D29" i="39"/>
  <c r="E29" i="39"/>
  <c r="F29" i="39"/>
  <c r="G29" i="39"/>
  <c r="H29" i="39"/>
  <c r="I29" i="39"/>
  <c r="J29" i="39"/>
  <c r="A30" i="39"/>
  <c r="B30" i="39"/>
  <c r="C30" i="39"/>
  <c r="D30" i="39"/>
  <c r="E30" i="39"/>
  <c r="F30" i="39"/>
  <c r="G30" i="39"/>
  <c r="H30" i="39"/>
  <c r="I30" i="39"/>
  <c r="J30" i="39"/>
  <c r="A31" i="39"/>
  <c r="B31" i="39"/>
  <c r="C31" i="39"/>
  <c r="D31" i="39"/>
  <c r="E31" i="39"/>
  <c r="F31" i="39"/>
  <c r="G31" i="39"/>
  <c r="H31" i="39"/>
  <c r="I31" i="39"/>
  <c r="J31" i="39"/>
  <c r="A32" i="39"/>
  <c r="B32" i="39"/>
  <c r="C32" i="39"/>
  <c r="D32" i="39"/>
  <c r="E32" i="39"/>
  <c r="F32" i="39"/>
  <c r="G32" i="39"/>
  <c r="H32" i="39"/>
  <c r="I32" i="39"/>
  <c r="J32" i="39"/>
  <c r="A33" i="39"/>
  <c r="B33" i="39"/>
  <c r="C33" i="39"/>
  <c r="D33" i="39"/>
  <c r="E33" i="39"/>
  <c r="F33" i="39"/>
  <c r="G33" i="39"/>
  <c r="H33" i="39"/>
  <c r="I33" i="39"/>
  <c r="J33" i="39"/>
  <c r="A34" i="39"/>
  <c r="B34" i="39"/>
  <c r="C34" i="39"/>
  <c r="D34" i="39"/>
  <c r="E34" i="39"/>
  <c r="F34" i="39"/>
  <c r="G34" i="39"/>
  <c r="H34" i="39"/>
  <c r="I34" i="39"/>
  <c r="J34" i="39"/>
  <c r="A3" i="38"/>
  <c r="J3" i="38"/>
  <c r="A5" i="38"/>
  <c r="B5" i="38"/>
  <c r="C5" i="38"/>
  <c r="D5" i="38"/>
  <c r="E5" i="38"/>
  <c r="F5" i="38"/>
  <c r="G5" i="38"/>
  <c r="H5" i="38"/>
  <c r="I5" i="38"/>
  <c r="J5" i="38"/>
  <c r="A6" i="38"/>
  <c r="B6" i="38"/>
  <c r="C6" i="38"/>
  <c r="D6" i="38"/>
  <c r="E6" i="38"/>
  <c r="F6" i="38"/>
  <c r="G6" i="38"/>
  <c r="H6" i="38"/>
  <c r="I6" i="38"/>
  <c r="J6" i="38"/>
  <c r="A7" i="38"/>
  <c r="B7" i="38"/>
  <c r="C7" i="38"/>
  <c r="D7" i="38"/>
  <c r="E7" i="38"/>
  <c r="F7" i="38"/>
  <c r="G7" i="38"/>
  <c r="H7" i="38"/>
  <c r="I7" i="38"/>
  <c r="J7" i="38"/>
  <c r="A8" i="38"/>
  <c r="B8" i="38"/>
  <c r="C8" i="38"/>
  <c r="D8" i="38"/>
  <c r="E8" i="38"/>
  <c r="F8" i="38"/>
  <c r="G8" i="38"/>
  <c r="H8" i="38"/>
  <c r="I8" i="38"/>
  <c r="J8" i="38"/>
  <c r="A9" i="38"/>
  <c r="B9" i="38"/>
  <c r="C9" i="38"/>
  <c r="D9" i="38"/>
  <c r="E9" i="38"/>
  <c r="F9" i="38"/>
  <c r="G9" i="38"/>
  <c r="H9" i="38"/>
  <c r="I9" i="38"/>
  <c r="J9" i="38"/>
  <c r="A10" i="38"/>
  <c r="B10" i="38"/>
  <c r="C10" i="38"/>
  <c r="D10" i="38"/>
  <c r="E10" i="38"/>
  <c r="F10" i="38"/>
  <c r="G10" i="38"/>
  <c r="H10" i="38"/>
  <c r="I10" i="38"/>
  <c r="J10" i="38"/>
  <c r="A11" i="38"/>
  <c r="B11" i="38"/>
  <c r="C11" i="38"/>
  <c r="D11" i="38"/>
  <c r="E11" i="38"/>
  <c r="F11" i="38"/>
  <c r="G11" i="38"/>
  <c r="H11" i="38"/>
  <c r="I11" i="38"/>
  <c r="J11" i="38"/>
  <c r="A12" i="38"/>
  <c r="B12" i="38"/>
  <c r="C12" i="38"/>
  <c r="D12" i="38"/>
  <c r="E12" i="38"/>
  <c r="F12" i="38"/>
  <c r="G12" i="38"/>
  <c r="H12" i="38"/>
  <c r="I12" i="38"/>
  <c r="J12" i="38"/>
  <c r="A13" i="38"/>
  <c r="B13" i="38"/>
  <c r="C13" i="38"/>
  <c r="D13" i="38"/>
  <c r="E13" i="38"/>
  <c r="F13" i="38"/>
  <c r="G13" i="38"/>
  <c r="H13" i="38"/>
  <c r="I13" i="38"/>
  <c r="J13" i="38"/>
  <c r="A14" i="38"/>
  <c r="B14" i="38"/>
  <c r="C14" i="38"/>
  <c r="D14" i="38"/>
  <c r="E14" i="38"/>
  <c r="F14" i="38"/>
  <c r="G14" i="38"/>
  <c r="H14" i="38"/>
  <c r="I14" i="38"/>
  <c r="J14" i="38"/>
  <c r="A15" i="38"/>
  <c r="B15" i="38"/>
  <c r="C15" i="38"/>
  <c r="D15" i="38"/>
  <c r="E15" i="38"/>
  <c r="F15" i="38"/>
  <c r="G15" i="38"/>
  <c r="H15" i="38"/>
  <c r="I15" i="38"/>
  <c r="J15" i="38"/>
  <c r="A16" i="38"/>
  <c r="B16" i="38"/>
  <c r="C16" i="38"/>
  <c r="D16" i="38"/>
  <c r="E16" i="38"/>
  <c r="F16" i="38"/>
  <c r="G16" i="38"/>
  <c r="H16" i="38"/>
  <c r="I16" i="38"/>
  <c r="J16" i="38"/>
  <c r="A17" i="38"/>
  <c r="B17" i="38"/>
  <c r="C17" i="38"/>
  <c r="D17" i="38"/>
  <c r="E17" i="38"/>
  <c r="F17" i="38"/>
  <c r="G17" i="38"/>
  <c r="H17" i="38"/>
  <c r="I17" i="38"/>
  <c r="J17" i="38"/>
  <c r="A18" i="38"/>
  <c r="B18" i="38"/>
  <c r="C18" i="38"/>
  <c r="D18" i="38"/>
  <c r="E18" i="38"/>
  <c r="F18" i="38"/>
  <c r="G18" i="38"/>
  <c r="H18" i="38"/>
  <c r="I18" i="38"/>
  <c r="J18" i="38"/>
  <c r="A19" i="38"/>
  <c r="B19" i="38"/>
  <c r="C19" i="38"/>
  <c r="D19" i="38"/>
  <c r="E19" i="38"/>
  <c r="F19" i="38"/>
  <c r="G19" i="38"/>
  <c r="H19" i="38"/>
  <c r="I19" i="38"/>
  <c r="J19" i="38"/>
  <c r="A20" i="38"/>
  <c r="B20" i="38"/>
  <c r="C20" i="38"/>
  <c r="D20" i="38"/>
  <c r="E20" i="38"/>
  <c r="F20" i="38"/>
  <c r="G20" i="38"/>
  <c r="H20" i="38"/>
  <c r="I20" i="38"/>
  <c r="J20" i="38"/>
  <c r="A21" i="38"/>
  <c r="B21" i="38"/>
  <c r="C21" i="38"/>
  <c r="D21" i="38"/>
  <c r="E21" i="38"/>
  <c r="F21" i="38"/>
  <c r="G21" i="38"/>
  <c r="H21" i="38"/>
  <c r="I21" i="38"/>
  <c r="J21" i="38"/>
  <c r="A22" i="38"/>
  <c r="B22" i="38"/>
  <c r="C22" i="38"/>
  <c r="D22" i="38"/>
  <c r="E22" i="38"/>
  <c r="F22" i="38"/>
  <c r="G22" i="38"/>
  <c r="H22" i="38"/>
  <c r="I22" i="38"/>
  <c r="J22" i="38"/>
  <c r="A23" i="38"/>
  <c r="B23" i="38"/>
  <c r="C23" i="38"/>
  <c r="D23" i="38"/>
  <c r="E23" i="38"/>
  <c r="F23" i="38"/>
  <c r="G23" i="38"/>
  <c r="H23" i="38"/>
  <c r="I23" i="38"/>
  <c r="J23" i="38"/>
  <c r="A24" i="38"/>
  <c r="B24" i="38"/>
  <c r="C24" i="38"/>
  <c r="D24" i="38"/>
  <c r="E24" i="38"/>
  <c r="F24" i="38"/>
  <c r="G24" i="38"/>
  <c r="H24" i="38"/>
  <c r="I24" i="38"/>
  <c r="J24" i="38"/>
  <c r="A25" i="38"/>
  <c r="B25" i="38"/>
  <c r="C25" i="38"/>
  <c r="D25" i="38"/>
  <c r="E25" i="38"/>
  <c r="F25" i="38"/>
  <c r="G25" i="38"/>
  <c r="H25" i="38"/>
  <c r="I25" i="38"/>
  <c r="J25" i="38"/>
  <c r="A26" i="38"/>
  <c r="B26" i="38"/>
  <c r="C26" i="38"/>
  <c r="D26" i="38"/>
  <c r="E26" i="38"/>
  <c r="F26" i="38"/>
  <c r="G26" i="38"/>
  <c r="H26" i="38"/>
  <c r="I26" i="38"/>
  <c r="J26" i="38"/>
  <c r="A27" i="38"/>
  <c r="B27" i="38"/>
  <c r="C27" i="38"/>
  <c r="D27" i="38"/>
  <c r="E27" i="38"/>
  <c r="F27" i="38"/>
  <c r="G27" i="38"/>
  <c r="H27" i="38"/>
  <c r="I27" i="38"/>
  <c r="J27" i="38"/>
  <c r="A28" i="38"/>
  <c r="B28" i="38"/>
  <c r="C28" i="38"/>
  <c r="D28" i="38"/>
  <c r="E28" i="38"/>
  <c r="F28" i="38"/>
  <c r="G28" i="38"/>
  <c r="H28" i="38"/>
  <c r="I28" i="38"/>
  <c r="J28" i="38"/>
  <c r="A29" i="38"/>
  <c r="B29" i="38"/>
  <c r="C29" i="38"/>
  <c r="D29" i="38"/>
  <c r="E29" i="38"/>
  <c r="F29" i="38"/>
  <c r="G29" i="38"/>
  <c r="H29" i="38"/>
  <c r="I29" i="38"/>
  <c r="J29" i="38"/>
  <c r="A30" i="38"/>
  <c r="B30" i="38"/>
  <c r="C30" i="38"/>
  <c r="D30" i="38"/>
  <c r="E30" i="38"/>
  <c r="F30" i="38"/>
  <c r="G30" i="38"/>
  <c r="H30" i="38"/>
  <c r="I30" i="38"/>
  <c r="J30" i="38"/>
  <c r="A31" i="38"/>
  <c r="B31" i="38"/>
  <c r="C31" i="38"/>
  <c r="D31" i="38"/>
  <c r="E31" i="38"/>
  <c r="F31" i="38"/>
  <c r="G31" i="38"/>
  <c r="H31" i="38"/>
  <c r="I31" i="38"/>
  <c r="J31" i="38"/>
  <c r="A32" i="38"/>
  <c r="B32" i="38"/>
  <c r="C32" i="38"/>
  <c r="D32" i="38"/>
  <c r="E32" i="38"/>
  <c r="F32" i="38"/>
  <c r="G32" i="38"/>
  <c r="H32" i="38"/>
  <c r="I32" i="38"/>
  <c r="J32" i="38"/>
  <c r="A33" i="38"/>
  <c r="B33" i="38"/>
  <c r="C33" i="38"/>
  <c r="D33" i="38"/>
  <c r="E33" i="38"/>
  <c r="F33" i="38"/>
  <c r="G33" i="38"/>
  <c r="H33" i="38"/>
  <c r="I33" i="38"/>
  <c r="J33" i="38"/>
  <c r="A34" i="38"/>
  <c r="B34" i="38"/>
  <c r="C34" i="38"/>
  <c r="D34" i="38"/>
  <c r="E34" i="38"/>
  <c r="F34" i="38"/>
  <c r="G34" i="38"/>
  <c r="H34" i="38"/>
  <c r="I34" i="38"/>
  <c r="J34" i="38"/>
  <c r="A3" i="37"/>
  <c r="J3" i="37"/>
  <c r="A5" i="37"/>
  <c r="B5" i="37"/>
  <c r="C5" i="37"/>
  <c r="D5" i="37"/>
  <c r="E5" i="37"/>
  <c r="F5" i="37"/>
  <c r="G5" i="37"/>
  <c r="H5" i="37"/>
  <c r="I5" i="37"/>
  <c r="J5" i="37"/>
  <c r="A6" i="37"/>
  <c r="B6" i="37"/>
  <c r="C6" i="37"/>
  <c r="D6" i="37"/>
  <c r="E6" i="37"/>
  <c r="F6" i="37"/>
  <c r="G6" i="37"/>
  <c r="H6" i="37"/>
  <c r="I6" i="37"/>
  <c r="J6" i="37"/>
  <c r="A7" i="37"/>
  <c r="B7" i="37"/>
  <c r="C7" i="37"/>
  <c r="D7" i="37"/>
  <c r="E7" i="37"/>
  <c r="F7" i="37"/>
  <c r="G7" i="37"/>
  <c r="H7" i="37"/>
  <c r="I7" i="37"/>
  <c r="J7" i="37"/>
  <c r="A8" i="37"/>
  <c r="B8" i="37"/>
  <c r="C8" i="37"/>
  <c r="D8" i="37"/>
  <c r="E8" i="37"/>
  <c r="F8" i="37"/>
  <c r="G8" i="37"/>
  <c r="H8" i="37"/>
  <c r="I8" i="37"/>
  <c r="J8" i="37"/>
  <c r="A9" i="37"/>
  <c r="B9" i="37"/>
  <c r="C9" i="37"/>
  <c r="D9" i="37"/>
  <c r="E9" i="37"/>
  <c r="F9" i="37"/>
  <c r="G9" i="37"/>
  <c r="H9" i="37"/>
  <c r="I9" i="37"/>
  <c r="J9" i="37"/>
  <c r="A10" i="37"/>
  <c r="B10" i="37"/>
  <c r="C10" i="37"/>
  <c r="D10" i="37"/>
  <c r="E10" i="37"/>
  <c r="F10" i="37"/>
  <c r="G10" i="37"/>
  <c r="H10" i="37"/>
  <c r="I10" i="37"/>
  <c r="J10" i="37"/>
  <c r="A11" i="37"/>
  <c r="B11" i="37"/>
  <c r="C11" i="37"/>
  <c r="D11" i="37"/>
  <c r="E11" i="37"/>
  <c r="F11" i="37"/>
  <c r="G11" i="37"/>
  <c r="H11" i="37"/>
  <c r="I11" i="37"/>
  <c r="J11" i="37"/>
  <c r="A12" i="37"/>
  <c r="B12" i="37"/>
  <c r="C12" i="37"/>
  <c r="D12" i="37"/>
  <c r="E12" i="37"/>
  <c r="F12" i="37"/>
  <c r="G12" i="37"/>
  <c r="H12" i="37"/>
  <c r="I12" i="37"/>
  <c r="J12" i="37"/>
  <c r="A13" i="37"/>
  <c r="B13" i="37"/>
  <c r="C13" i="37"/>
  <c r="D13" i="37"/>
  <c r="E13" i="37"/>
  <c r="F13" i="37"/>
  <c r="G13" i="37"/>
  <c r="H13" i="37"/>
  <c r="I13" i="37"/>
  <c r="J13" i="37"/>
  <c r="A14" i="37"/>
  <c r="B14" i="37"/>
  <c r="C14" i="37"/>
  <c r="D14" i="37"/>
  <c r="E14" i="37"/>
  <c r="F14" i="37"/>
  <c r="G14" i="37"/>
  <c r="H14" i="37"/>
  <c r="I14" i="37"/>
  <c r="J14" i="37"/>
  <c r="A15" i="37"/>
  <c r="B15" i="37"/>
  <c r="C15" i="37"/>
  <c r="D15" i="37"/>
  <c r="E15" i="37"/>
  <c r="F15" i="37"/>
  <c r="G15" i="37"/>
  <c r="H15" i="37"/>
  <c r="I15" i="37"/>
  <c r="J15" i="37"/>
  <c r="A16" i="37"/>
  <c r="B16" i="37"/>
  <c r="C16" i="37"/>
  <c r="D16" i="37"/>
  <c r="E16" i="37"/>
  <c r="F16" i="37"/>
  <c r="G16" i="37"/>
  <c r="H16" i="37"/>
  <c r="I16" i="37"/>
  <c r="J16" i="37"/>
  <c r="A17" i="37"/>
  <c r="B17" i="37"/>
  <c r="C17" i="37"/>
  <c r="D17" i="37"/>
  <c r="E17" i="37"/>
  <c r="F17" i="37"/>
  <c r="G17" i="37"/>
  <c r="H17" i="37"/>
  <c r="I17" i="37"/>
  <c r="J17" i="37"/>
  <c r="A18" i="37"/>
  <c r="B18" i="37"/>
  <c r="C18" i="37"/>
  <c r="D18" i="37"/>
  <c r="E18" i="37"/>
  <c r="F18" i="37"/>
  <c r="G18" i="37"/>
  <c r="H18" i="37"/>
  <c r="I18" i="37"/>
  <c r="J18" i="37"/>
  <c r="A19" i="37"/>
  <c r="B19" i="37"/>
  <c r="C19" i="37"/>
  <c r="D19" i="37"/>
  <c r="E19" i="37"/>
  <c r="F19" i="37"/>
  <c r="G19" i="37"/>
  <c r="H19" i="37"/>
  <c r="I19" i="37"/>
  <c r="J19" i="37"/>
  <c r="A20" i="37"/>
  <c r="B20" i="37"/>
  <c r="C20" i="37"/>
  <c r="D20" i="37"/>
  <c r="E20" i="37"/>
  <c r="F20" i="37"/>
  <c r="G20" i="37"/>
  <c r="H20" i="37"/>
  <c r="I20" i="37"/>
  <c r="J20" i="37"/>
  <c r="A21" i="37"/>
  <c r="B21" i="37"/>
  <c r="C21" i="37"/>
  <c r="D21" i="37"/>
  <c r="E21" i="37"/>
  <c r="F21" i="37"/>
  <c r="G21" i="37"/>
  <c r="H21" i="37"/>
  <c r="I21" i="37"/>
  <c r="J21" i="37"/>
  <c r="A22" i="37"/>
  <c r="B22" i="37"/>
  <c r="C22" i="37"/>
  <c r="D22" i="37"/>
  <c r="E22" i="37"/>
  <c r="F22" i="37"/>
  <c r="G22" i="37"/>
  <c r="H22" i="37"/>
  <c r="I22" i="37"/>
  <c r="J22" i="37"/>
  <c r="A23" i="37"/>
  <c r="B23" i="37"/>
  <c r="C23" i="37"/>
  <c r="D23" i="37"/>
  <c r="E23" i="37"/>
  <c r="F23" i="37"/>
  <c r="G23" i="37"/>
  <c r="H23" i="37"/>
  <c r="I23" i="37"/>
  <c r="J23" i="37"/>
  <c r="A24" i="37"/>
  <c r="B24" i="37"/>
  <c r="C24" i="37"/>
  <c r="D24" i="37"/>
  <c r="E24" i="37"/>
  <c r="F24" i="37"/>
  <c r="G24" i="37"/>
  <c r="H24" i="37"/>
  <c r="I24" i="37"/>
  <c r="J24" i="37"/>
  <c r="A25" i="37"/>
  <c r="B25" i="37"/>
  <c r="C25" i="37"/>
  <c r="D25" i="37"/>
  <c r="E25" i="37"/>
  <c r="F25" i="37"/>
  <c r="G25" i="37"/>
  <c r="H25" i="37"/>
  <c r="I25" i="37"/>
  <c r="J25" i="37"/>
  <c r="A26" i="37"/>
  <c r="B26" i="37"/>
  <c r="C26" i="37"/>
  <c r="D26" i="37"/>
  <c r="E26" i="37"/>
  <c r="F26" i="37"/>
  <c r="G26" i="37"/>
  <c r="H26" i="37"/>
  <c r="I26" i="37"/>
  <c r="J26" i="37"/>
  <c r="A27" i="37"/>
  <c r="B27" i="37"/>
  <c r="C27" i="37"/>
  <c r="D27" i="37"/>
  <c r="E27" i="37"/>
  <c r="F27" i="37"/>
  <c r="G27" i="37"/>
  <c r="H27" i="37"/>
  <c r="I27" i="37"/>
  <c r="J27" i="37"/>
  <c r="A28" i="37"/>
  <c r="B28" i="37"/>
  <c r="C28" i="37"/>
  <c r="D28" i="37"/>
  <c r="E28" i="37"/>
  <c r="F28" i="37"/>
  <c r="G28" i="37"/>
  <c r="H28" i="37"/>
  <c r="I28" i="37"/>
  <c r="J28" i="37"/>
  <c r="A29" i="37"/>
  <c r="B29" i="37"/>
  <c r="C29" i="37"/>
  <c r="D29" i="37"/>
  <c r="E29" i="37"/>
  <c r="F29" i="37"/>
  <c r="G29" i="37"/>
  <c r="H29" i="37"/>
  <c r="I29" i="37"/>
  <c r="J29" i="37"/>
  <c r="A30" i="37"/>
  <c r="B30" i="37"/>
  <c r="C30" i="37"/>
  <c r="D30" i="37"/>
  <c r="E30" i="37"/>
  <c r="F30" i="37"/>
  <c r="G30" i="37"/>
  <c r="H30" i="37"/>
  <c r="I30" i="37"/>
  <c r="J30" i="37"/>
  <c r="A31" i="37"/>
  <c r="B31" i="37"/>
  <c r="C31" i="37"/>
  <c r="D31" i="37"/>
  <c r="E31" i="37"/>
  <c r="F31" i="37"/>
  <c r="G31" i="37"/>
  <c r="H31" i="37"/>
  <c r="I31" i="37"/>
  <c r="J31" i="37"/>
  <c r="A32" i="37"/>
  <c r="B32" i="37"/>
  <c r="C32" i="37"/>
  <c r="D32" i="37"/>
  <c r="E32" i="37"/>
  <c r="F32" i="37"/>
  <c r="G32" i="37"/>
  <c r="H32" i="37"/>
  <c r="I32" i="37"/>
  <c r="J32" i="37"/>
  <c r="A33" i="37"/>
  <c r="B33" i="37"/>
  <c r="C33" i="37"/>
  <c r="D33" i="37"/>
  <c r="E33" i="37"/>
  <c r="F33" i="37"/>
  <c r="G33" i="37"/>
  <c r="H33" i="37"/>
  <c r="I33" i="37"/>
  <c r="J33" i="37"/>
  <c r="A34" i="37"/>
  <c r="B34" i="37"/>
  <c r="C34" i="37"/>
  <c r="D34" i="37"/>
  <c r="E34" i="37"/>
  <c r="F34" i="37"/>
  <c r="G34" i="37"/>
  <c r="H34" i="37"/>
  <c r="I34" i="37"/>
  <c r="J34" i="37"/>
  <c r="A3" i="36"/>
  <c r="J3" i="36"/>
  <c r="A5" i="36"/>
  <c r="B5" i="36"/>
  <c r="C5" i="36"/>
  <c r="D5" i="36"/>
  <c r="E5" i="36"/>
  <c r="F5" i="36"/>
  <c r="G5" i="36"/>
  <c r="H5" i="36"/>
  <c r="I5" i="36"/>
  <c r="J5" i="36"/>
  <c r="A6" i="36"/>
  <c r="B6" i="36"/>
  <c r="C6" i="36"/>
  <c r="D6" i="36"/>
  <c r="E6" i="36"/>
  <c r="F6" i="36"/>
  <c r="G6" i="36"/>
  <c r="H6" i="36"/>
  <c r="I6" i="36"/>
  <c r="J6" i="36"/>
  <c r="A7" i="36"/>
  <c r="B7" i="36"/>
  <c r="C7" i="36"/>
  <c r="D7" i="36"/>
  <c r="E7" i="36"/>
  <c r="F7" i="36"/>
  <c r="G7" i="36"/>
  <c r="H7" i="36"/>
  <c r="I7" i="36"/>
  <c r="J7" i="36"/>
  <c r="A8" i="36"/>
  <c r="B8" i="36"/>
  <c r="C8" i="36"/>
  <c r="D8" i="36"/>
  <c r="E8" i="36"/>
  <c r="F8" i="36"/>
  <c r="G8" i="36"/>
  <c r="H8" i="36"/>
  <c r="I8" i="36"/>
  <c r="J8" i="36"/>
  <c r="A9" i="36"/>
  <c r="B9" i="36"/>
  <c r="C9" i="36"/>
  <c r="D9" i="36"/>
  <c r="E9" i="36"/>
  <c r="F9" i="36"/>
  <c r="G9" i="36"/>
  <c r="H9" i="36"/>
  <c r="I9" i="36"/>
  <c r="J9" i="36"/>
  <c r="A10" i="36"/>
  <c r="B10" i="36"/>
  <c r="C10" i="36"/>
  <c r="D10" i="36"/>
  <c r="E10" i="36"/>
  <c r="F10" i="36"/>
  <c r="G10" i="36"/>
  <c r="H10" i="36"/>
  <c r="I10" i="36"/>
  <c r="J10" i="36"/>
  <c r="A11" i="36"/>
  <c r="B11" i="36"/>
  <c r="C11" i="36"/>
  <c r="D11" i="36"/>
  <c r="E11" i="36"/>
  <c r="F11" i="36"/>
  <c r="G11" i="36"/>
  <c r="H11" i="36"/>
  <c r="I11" i="36"/>
  <c r="J11" i="36"/>
  <c r="A12" i="36"/>
  <c r="B12" i="36"/>
  <c r="C12" i="36"/>
  <c r="D12" i="36"/>
  <c r="E12" i="36"/>
  <c r="F12" i="36"/>
  <c r="G12" i="36"/>
  <c r="H12" i="36"/>
  <c r="I12" i="36"/>
  <c r="J12" i="36"/>
  <c r="A13" i="36"/>
  <c r="B13" i="36"/>
  <c r="C13" i="36"/>
  <c r="D13" i="36"/>
  <c r="E13" i="36"/>
  <c r="F13" i="36"/>
  <c r="G13" i="36"/>
  <c r="H13" i="36"/>
  <c r="I13" i="36"/>
  <c r="J13" i="36"/>
  <c r="A14" i="36"/>
  <c r="B14" i="36"/>
  <c r="C14" i="36"/>
  <c r="D14" i="36"/>
  <c r="E14" i="36"/>
  <c r="F14" i="36"/>
  <c r="G14" i="36"/>
  <c r="H14" i="36"/>
  <c r="I14" i="36"/>
  <c r="J14" i="36"/>
  <c r="A15" i="36"/>
  <c r="B15" i="36"/>
  <c r="C15" i="36"/>
  <c r="D15" i="36"/>
  <c r="E15" i="36"/>
  <c r="F15" i="36"/>
  <c r="G15" i="36"/>
  <c r="H15" i="36"/>
  <c r="I15" i="36"/>
  <c r="J15" i="36"/>
  <c r="A16" i="36"/>
  <c r="B16" i="36"/>
  <c r="C16" i="36"/>
  <c r="D16" i="36"/>
  <c r="E16" i="36"/>
  <c r="F16" i="36"/>
  <c r="G16" i="36"/>
  <c r="H16" i="36"/>
  <c r="I16" i="36"/>
  <c r="J16" i="36"/>
  <c r="A17" i="36"/>
  <c r="B17" i="36"/>
  <c r="C17" i="36"/>
  <c r="D17" i="36"/>
  <c r="E17" i="36"/>
  <c r="F17" i="36"/>
  <c r="G17" i="36"/>
  <c r="H17" i="36"/>
  <c r="I17" i="36"/>
  <c r="J17" i="36"/>
  <c r="A18" i="36"/>
  <c r="B18" i="36"/>
  <c r="C18" i="36"/>
  <c r="D18" i="36"/>
  <c r="E18" i="36"/>
  <c r="F18" i="36"/>
  <c r="G18" i="36"/>
  <c r="H18" i="36"/>
  <c r="I18" i="36"/>
  <c r="J18" i="36"/>
  <c r="A19" i="36"/>
  <c r="B19" i="36"/>
  <c r="C19" i="36"/>
  <c r="D19" i="36"/>
  <c r="E19" i="36"/>
  <c r="F19" i="36"/>
  <c r="G19" i="36"/>
  <c r="H19" i="36"/>
  <c r="I19" i="36"/>
  <c r="J19" i="36"/>
  <c r="A20" i="36"/>
  <c r="B20" i="36"/>
  <c r="C20" i="36"/>
  <c r="D20" i="36"/>
  <c r="E20" i="36"/>
  <c r="F20" i="36"/>
  <c r="G20" i="36"/>
  <c r="H20" i="36"/>
  <c r="I20" i="36"/>
  <c r="J20" i="36"/>
  <c r="A21" i="36"/>
  <c r="B21" i="36"/>
  <c r="C21" i="36"/>
  <c r="D21" i="36"/>
  <c r="E21" i="36"/>
  <c r="F21" i="36"/>
  <c r="G21" i="36"/>
  <c r="H21" i="36"/>
  <c r="I21" i="36"/>
  <c r="J21" i="36"/>
  <c r="A22" i="36"/>
  <c r="B22" i="36"/>
  <c r="C22" i="36"/>
  <c r="D22" i="36"/>
  <c r="E22" i="36"/>
  <c r="F22" i="36"/>
  <c r="G22" i="36"/>
  <c r="H22" i="36"/>
  <c r="I22" i="36"/>
  <c r="J22" i="36"/>
  <c r="A23" i="36"/>
  <c r="B23" i="36"/>
  <c r="C23" i="36"/>
  <c r="D23" i="36"/>
  <c r="E23" i="36"/>
  <c r="F23" i="36"/>
  <c r="G23" i="36"/>
  <c r="H23" i="36"/>
  <c r="I23" i="36"/>
  <c r="J23" i="36"/>
  <c r="A24" i="36"/>
  <c r="B24" i="36"/>
  <c r="C24" i="36"/>
  <c r="D24" i="36"/>
  <c r="E24" i="36"/>
  <c r="F24" i="36"/>
  <c r="G24" i="36"/>
  <c r="H24" i="36"/>
  <c r="I24" i="36"/>
  <c r="J24" i="36"/>
  <c r="A25" i="36"/>
  <c r="B25" i="36"/>
  <c r="C25" i="36"/>
  <c r="D25" i="36"/>
  <c r="E25" i="36"/>
  <c r="F25" i="36"/>
  <c r="G25" i="36"/>
  <c r="H25" i="36"/>
  <c r="I25" i="36"/>
  <c r="J25" i="36"/>
  <c r="A26" i="36"/>
  <c r="B26" i="36"/>
  <c r="C26" i="36"/>
  <c r="D26" i="36"/>
  <c r="E26" i="36"/>
  <c r="F26" i="36"/>
  <c r="G26" i="36"/>
  <c r="H26" i="36"/>
  <c r="I26" i="36"/>
  <c r="J26" i="36"/>
  <c r="A27" i="36"/>
  <c r="B27" i="36"/>
  <c r="C27" i="36"/>
  <c r="D27" i="36"/>
  <c r="E27" i="36"/>
  <c r="F27" i="36"/>
  <c r="G27" i="36"/>
  <c r="H27" i="36"/>
  <c r="I27" i="36"/>
  <c r="J27" i="36"/>
  <c r="A28" i="36"/>
  <c r="B28" i="36"/>
  <c r="C28" i="36"/>
  <c r="D28" i="36"/>
  <c r="E28" i="36"/>
  <c r="F28" i="36"/>
  <c r="G28" i="36"/>
  <c r="H28" i="36"/>
  <c r="I28" i="36"/>
  <c r="J28" i="36"/>
  <c r="A29" i="36"/>
  <c r="B29" i="36"/>
  <c r="C29" i="36"/>
  <c r="D29" i="36"/>
  <c r="E29" i="36"/>
  <c r="F29" i="36"/>
  <c r="G29" i="36"/>
  <c r="H29" i="36"/>
  <c r="I29" i="36"/>
  <c r="J29" i="36"/>
  <c r="A30" i="36"/>
  <c r="B30" i="36"/>
  <c r="C30" i="36"/>
  <c r="D30" i="36"/>
  <c r="E30" i="36"/>
  <c r="F30" i="36"/>
  <c r="G30" i="36"/>
  <c r="H30" i="36"/>
  <c r="I30" i="36"/>
  <c r="J30" i="36"/>
  <c r="A31" i="36"/>
  <c r="B31" i="36"/>
  <c r="C31" i="36"/>
  <c r="D31" i="36"/>
  <c r="E31" i="36"/>
  <c r="F31" i="36"/>
  <c r="G31" i="36"/>
  <c r="H31" i="36"/>
  <c r="I31" i="36"/>
  <c r="J31" i="36"/>
  <c r="A32" i="36"/>
  <c r="B32" i="36"/>
  <c r="C32" i="36"/>
  <c r="D32" i="36"/>
  <c r="E32" i="36"/>
  <c r="F32" i="36"/>
  <c r="G32" i="36"/>
  <c r="H32" i="36"/>
  <c r="I32" i="36"/>
  <c r="J32" i="36"/>
  <c r="A33" i="36"/>
  <c r="B33" i="36"/>
  <c r="C33" i="36"/>
  <c r="D33" i="36"/>
  <c r="E33" i="36"/>
  <c r="F33" i="36"/>
  <c r="G33" i="36"/>
  <c r="H33" i="36"/>
  <c r="I33" i="36"/>
  <c r="J33" i="36"/>
  <c r="A34" i="36"/>
  <c r="B34" i="36"/>
  <c r="C34" i="36"/>
  <c r="D34" i="36"/>
  <c r="E34" i="36"/>
  <c r="F34" i="36"/>
  <c r="G34" i="36"/>
  <c r="H34" i="36"/>
  <c r="I34" i="36"/>
  <c r="J34" i="36"/>
  <c r="A3" i="35"/>
  <c r="J3" i="35"/>
  <c r="A5" i="35"/>
  <c r="B5" i="35"/>
  <c r="C5" i="35"/>
  <c r="D5" i="35"/>
  <c r="E5" i="35"/>
  <c r="F5" i="35"/>
  <c r="G5" i="35"/>
  <c r="H5" i="35"/>
  <c r="I5" i="35"/>
  <c r="J5" i="35"/>
  <c r="A6" i="35"/>
  <c r="B6" i="35"/>
  <c r="C6" i="35"/>
  <c r="D6" i="35"/>
  <c r="E6" i="35"/>
  <c r="F6" i="35"/>
  <c r="G6" i="35"/>
  <c r="H6" i="35"/>
  <c r="I6" i="35"/>
  <c r="J6" i="35"/>
  <c r="A7" i="35"/>
  <c r="B7" i="35"/>
  <c r="C7" i="35"/>
  <c r="D7" i="35"/>
  <c r="E7" i="35"/>
  <c r="F7" i="35"/>
  <c r="G7" i="35"/>
  <c r="H7" i="35"/>
  <c r="I7" i="35"/>
  <c r="J7" i="35"/>
  <c r="A8" i="35"/>
  <c r="B8" i="35"/>
  <c r="C8" i="35"/>
  <c r="D8" i="35"/>
  <c r="E8" i="35"/>
  <c r="F8" i="35"/>
  <c r="G8" i="35"/>
  <c r="H8" i="35"/>
  <c r="I8" i="35"/>
  <c r="J8" i="35"/>
  <c r="A9" i="35"/>
  <c r="B9" i="35"/>
  <c r="C9" i="35"/>
  <c r="D9" i="35"/>
  <c r="E9" i="35"/>
  <c r="F9" i="35"/>
  <c r="G9" i="35"/>
  <c r="H9" i="35"/>
  <c r="I9" i="35"/>
  <c r="J9" i="35"/>
  <c r="A10" i="35"/>
  <c r="B10" i="35"/>
  <c r="C10" i="35"/>
  <c r="D10" i="35"/>
  <c r="E10" i="35"/>
  <c r="F10" i="35"/>
  <c r="G10" i="35"/>
  <c r="H10" i="35"/>
  <c r="I10" i="35"/>
  <c r="J10" i="35"/>
  <c r="A11" i="35"/>
  <c r="B11" i="35"/>
  <c r="C11" i="35"/>
  <c r="D11" i="35"/>
  <c r="E11" i="35"/>
  <c r="F11" i="35"/>
  <c r="G11" i="35"/>
  <c r="H11" i="35"/>
  <c r="I11" i="35"/>
  <c r="J11" i="35"/>
  <c r="A12" i="35"/>
  <c r="B12" i="35"/>
  <c r="C12" i="35"/>
  <c r="D12" i="35"/>
  <c r="E12" i="35"/>
  <c r="F12" i="35"/>
  <c r="G12" i="35"/>
  <c r="H12" i="35"/>
  <c r="I12" i="35"/>
  <c r="J12" i="35"/>
  <c r="A13" i="35"/>
  <c r="B13" i="35"/>
  <c r="C13" i="35"/>
  <c r="D13" i="35"/>
  <c r="E13" i="35"/>
  <c r="F13" i="35"/>
  <c r="G13" i="35"/>
  <c r="H13" i="35"/>
  <c r="I13" i="35"/>
  <c r="J13" i="35"/>
  <c r="A14" i="35"/>
  <c r="B14" i="35"/>
  <c r="C14" i="35"/>
  <c r="D14" i="35"/>
  <c r="E14" i="35"/>
  <c r="F14" i="35"/>
  <c r="G14" i="35"/>
  <c r="H14" i="35"/>
  <c r="I14" i="35"/>
  <c r="J14" i="35"/>
  <c r="A15" i="35"/>
  <c r="B15" i="35"/>
  <c r="C15" i="35"/>
  <c r="D15" i="35"/>
  <c r="E15" i="35"/>
  <c r="F15" i="35"/>
  <c r="G15" i="35"/>
  <c r="H15" i="35"/>
  <c r="I15" i="35"/>
  <c r="J15" i="35"/>
  <c r="A16" i="35"/>
  <c r="B16" i="35"/>
  <c r="C16" i="35"/>
  <c r="D16" i="35"/>
  <c r="E16" i="35"/>
  <c r="F16" i="35"/>
  <c r="G16" i="35"/>
  <c r="H16" i="35"/>
  <c r="I16" i="35"/>
  <c r="J16" i="35"/>
  <c r="A17" i="35"/>
  <c r="B17" i="35"/>
  <c r="C17" i="35"/>
  <c r="D17" i="35"/>
  <c r="E17" i="35"/>
  <c r="F17" i="35"/>
  <c r="G17" i="35"/>
  <c r="H17" i="35"/>
  <c r="I17" i="35"/>
  <c r="J17" i="35"/>
  <c r="A18" i="35"/>
  <c r="B18" i="35"/>
  <c r="C18" i="35"/>
  <c r="D18" i="35"/>
  <c r="E18" i="35"/>
  <c r="F18" i="35"/>
  <c r="G18" i="35"/>
  <c r="H18" i="35"/>
  <c r="I18" i="35"/>
  <c r="J18" i="35"/>
  <c r="A19" i="35"/>
  <c r="B19" i="35"/>
  <c r="C19" i="35"/>
  <c r="D19" i="35"/>
  <c r="E19" i="35"/>
  <c r="F19" i="35"/>
  <c r="G19" i="35"/>
  <c r="H19" i="35"/>
  <c r="I19" i="35"/>
  <c r="J19" i="35"/>
  <c r="A20" i="35"/>
  <c r="B20" i="35"/>
  <c r="C20" i="35"/>
  <c r="D20" i="35"/>
  <c r="E20" i="35"/>
  <c r="F20" i="35"/>
  <c r="G20" i="35"/>
  <c r="H20" i="35"/>
  <c r="I20" i="35"/>
  <c r="J20" i="35"/>
  <c r="A21" i="35"/>
  <c r="B21" i="35"/>
  <c r="C21" i="35"/>
  <c r="D21" i="35"/>
  <c r="E21" i="35"/>
  <c r="F21" i="35"/>
  <c r="G21" i="35"/>
  <c r="H21" i="35"/>
  <c r="I21" i="35"/>
  <c r="J21" i="35"/>
  <c r="A22" i="35"/>
  <c r="B22" i="35"/>
  <c r="C22" i="35"/>
  <c r="D22" i="35"/>
  <c r="E22" i="35"/>
  <c r="F22" i="35"/>
  <c r="G22" i="35"/>
  <c r="H22" i="35"/>
  <c r="I22" i="35"/>
  <c r="J22" i="35"/>
  <c r="A23" i="35"/>
  <c r="B23" i="35"/>
  <c r="C23" i="35"/>
  <c r="D23" i="35"/>
  <c r="E23" i="35"/>
  <c r="F23" i="35"/>
  <c r="G23" i="35"/>
  <c r="H23" i="35"/>
  <c r="I23" i="35"/>
  <c r="J23" i="35"/>
  <c r="A24" i="35"/>
  <c r="B24" i="35"/>
  <c r="C24" i="35"/>
  <c r="D24" i="35"/>
  <c r="E24" i="35"/>
  <c r="F24" i="35"/>
  <c r="G24" i="35"/>
  <c r="H24" i="35"/>
  <c r="I24" i="35"/>
  <c r="J24" i="35"/>
  <c r="A25" i="35"/>
  <c r="B25" i="35"/>
  <c r="C25" i="35"/>
  <c r="D25" i="35"/>
  <c r="E25" i="35"/>
  <c r="F25" i="35"/>
  <c r="G25" i="35"/>
  <c r="H25" i="35"/>
  <c r="I25" i="35"/>
  <c r="J25" i="35"/>
  <c r="A26" i="35"/>
  <c r="B26" i="35"/>
  <c r="C26" i="35"/>
  <c r="D26" i="35"/>
  <c r="E26" i="35"/>
  <c r="F26" i="35"/>
  <c r="G26" i="35"/>
  <c r="H26" i="35"/>
  <c r="I26" i="35"/>
  <c r="J26" i="35"/>
  <c r="A27" i="35"/>
  <c r="B27" i="35"/>
  <c r="C27" i="35"/>
  <c r="D27" i="35"/>
  <c r="E27" i="35"/>
  <c r="F27" i="35"/>
  <c r="G27" i="35"/>
  <c r="H27" i="35"/>
  <c r="I27" i="35"/>
  <c r="J27" i="35"/>
  <c r="A28" i="35"/>
  <c r="B28" i="35"/>
  <c r="C28" i="35"/>
  <c r="D28" i="35"/>
  <c r="E28" i="35"/>
  <c r="F28" i="35"/>
  <c r="G28" i="35"/>
  <c r="H28" i="35"/>
  <c r="I28" i="35"/>
  <c r="J28" i="35"/>
  <c r="A29" i="35"/>
  <c r="B29" i="35"/>
  <c r="C29" i="35"/>
  <c r="D29" i="35"/>
  <c r="E29" i="35"/>
  <c r="F29" i="35"/>
  <c r="G29" i="35"/>
  <c r="H29" i="35"/>
  <c r="I29" i="35"/>
  <c r="J29" i="35"/>
  <c r="A30" i="35"/>
  <c r="B30" i="35"/>
  <c r="C30" i="35"/>
  <c r="D30" i="35"/>
  <c r="E30" i="35"/>
  <c r="F30" i="35"/>
  <c r="G30" i="35"/>
  <c r="H30" i="35"/>
  <c r="I30" i="35"/>
  <c r="J30" i="35"/>
  <c r="A31" i="35"/>
  <c r="B31" i="35"/>
  <c r="C31" i="35"/>
  <c r="D31" i="35"/>
  <c r="E31" i="35"/>
  <c r="F31" i="35"/>
  <c r="G31" i="35"/>
  <c r="H31" i="35"/>
  <c r="I31" i="35"/>
  <c r="J31" i="35"/>
  <c r="A32" i="35"/>
  <c r="B32" i="35"/>
  <c r="C32" i="35"/>
  <c r="D32" i="35"/>
  <c r="E32" i="35"/>
  <c r="F32" i="35"/>
  <c r="G32" i="35"/>
  <c r="H32" i="35"/>
  <c r="I32" i="35"/>
  <c r="J32" i="35"/>
  <c r="A33" i="35"/>
  <c r="B33" i="35"/>
  <c r="C33" i="35"/>
  <c r="D33" i="35"/>
  <c r="E33" i="35"/>
  <c r="F33" i="35"/>
  <c r="G33" i="35"/>
  <c r="H33" i="35"/>
  <c r="I33" i="35"/>
  <c r="J33" i="35"/>
  <c r="A34" i="35"/>
  <c r="B34" i="35"/>
  <c r="C34" i="35"/>
  <c r="D34" i="35"/>
  <c r="E34" i="35"/>
  <c r="F34" i="35"/>
  <c r="G34" i="35"/>
  <c r="H34" i="35"/>
  <c r="I34" i="35"/>
  <c r="J34" i="35"/>
  <c r="A3" i="34"/>
  <c r="J3" i="34"/>
  <c r="A5" i="34"/>
  <c r="B5" i="34"/>
  <c r="C5" i="34"/>
  <c r="D5" i="34"/>
  <c r="E5" i="34"/>
  <c r="F5" i="34"/>
  <c r="G5" i="34"/>
  <c r="H5" i="34"/>
  <c r="I5" i="34"/>
  <c r="J5" i="34"/>
  <c r="A6" i="34"/>
  <c r="B6" i="34"/>
  <c r="C6" i="34"/>
  <c r="D6" i="34"/>
  <c r="E6" i="34"/>
  <c r="F6" i="34"/>
  <c r="G6" i="34"/>
  <c r="H6" i="34"/>
  <c r="I6" i="34"/>
  <c r="J6" i="34"/>
  <c r="A7" i="34"/>
  <c r="B7" i="34"/>
  <c r="C7" i="34"/>
  <c r="D7" i="34"/>
  <c r="E7" i="34"/>
  <c r="F7" i="34"/>
  <c r="G7" i="34"/>
  <c r="H7" i="34"/>
  <c r="I7" i="34"/>
  <c r="J7" i="34"/>
  <c r="A8" i="34"/>
  <c r="B8" i="34"/>
  <c r="C8" i="34"/>
  <c r="D8" i="34"/>
  <c r="E8" i="34"/>
  <c r="F8" i="34"/>
  <c r="G8" i="34"/>
  <c r="H8" i="34"/>
  <c r="I8" i="34"/>
  <c r="J8" i="34"/>
  <c r="A9" i="34"/>
  <c r="B9" i="34"/>
  <c r="C9" i="34"/>
  <c r="D9" i="34"/>
  <c r="E9" i="34"/>
  <c r="F9" i="34"/>
  <c r="G9" i="34"/>
  <c r="H9" i="34"/>
  <c r="I9" i="34"/>
  <c r="J9" i="34"/>
  <c r="A10" i="34"/>
  <c r="B10" i="34"/>
  <c r="C10" i="34"/>
  <c r="D10" i="34"/>
  <c r="E10" i="34"/>
  <c r="F10" i="34"/>
  <c r="G10" i="34"/>
  <c r="H10" i="34"/>
  <c r="I10" i="34"/>
  <c r="J10" i="34"/>
  <c r="A11" i="34"/>
  <c r="B11" i="34"/>
  <c r="C11" i="34"/>
  <c r="D11" i="34"/>
  <c r="E11" i="34"/>
  <c r="F11" i="34"/>
  <c r="G11" i="34"/>
  <c r="H11" i="34"/>
  <c r="I11" i="34"/>
  <c r="J11" i="34"/>
  <c r="A12" i="34"/>
  <c r="B12" i="34"/>
  <c r="C12" i="34"/>
  <c r="D12" i="34"/>
  <c r="E12" i="34"/>
  <c r="F12" i="34"/>
  <c r="G12" i="34"/>
  <c r="H12" i="34"/>
  <c r="I12" i="34"/>
  <c r="J12" i="34"/>
  <c r="A13" i="34"/>
  <c r="B13" i="34"/>
  <c r="C13" i="34"/>
  <c r="D13" i="34"/>
  <c r="E13" i="34"/>
  <c r="F13" i="34"/>
  <c r="G13" i="34"/>
  <c r="H13" i="34"/>
  <c r="I13" i="34"/>
  <c r="J13" i="34"/>
  <c r="A14" i="34"/>
  <c r="B14" i="34"/>
  <c r="C14" i="34"/>
  <c r="D14" i="34"/>
  <c r="E14" i="34"/>
  <c r="F14" i="34"/>
  <c r="G14" i="34"/>
  <c r="H14" i="34"/>
  <c r="I14" i="34"/>
  <c r="J14" i="34"/>
  <c r="A15" i="34"/>
  <c r="B15" i="34"/>
  <c r="C15" i="34"/>
  <c r="D15" i="34"/>
  <c r="E15" i="34"/>
  <c r="F15" i="34"/>
  <c r="G15" i="34"/>
  <c r="H15" i="34"/>
  <c r="I15" i="34"/>
  <c r="J15" i="34"/>
  <c r="A16" i="34"/>
  <c r="B16" i="34"/>
  <c r="C16" i="34"/>
  <c r="D16" i="34"/>
  <c r="E16" i="34"/>
  <c r="F16" i="34"/>
  <c r="G16" i="34"/>
  <c r="H16" i="34"/>
  <c r="I16" i="34"/>
  <c r="J16" i="34"/>
  <c r="A17" i="34"/>
  <c r="B17" i="34"/>
  <c r="C17" i="34"/>
  <c r="D17" i="34"/>
  <c r="E17" i="34"/>
  <c r="F17" i="34"/>
  <c r="G17" i="34"/>
  <c r="H17" i="34"/>
  <c r="I17" i="34"/>
  <c r="J17" i="34"/>
  <c r="A18" i="34"/>
  <c r="B18" i="34"/>
  <c r="C18" i="34"/>
  <c r="D18" i="34"/>
  <c r="E18" i="34"/>
  <c r="F18" i="34"/>
  <c r="G18" i="34"/>
  <c r="H18" i="34"/>
  <c r="I18" i="34"/>
  <c r="J18" i="34"/>
  <c r="A19" i="34"/>
  <c r="B19" i="34"/>
  <c r="C19" i="34"/>
  <c r="D19" i="34"/>
  <c r="E19" i="34"/>
  <c r="F19" i="34"/>
  <c r="G19" i="34"/>
  <c r="H19" i="34"/>
  <c r="I19" i="34"/>
  <c r="J19" i="34"/>
  <c r="A20" i="34"/>
  <c r="B20" i="34"/>
  <c r="C20" i="34"/>
  <c r="D20" i="34"/>
  <c r="E20" i="34"/>
  <c r="F20" i="34"/>
  <c r="G20" i="34"/>
  <c r="H20" i="34"/>
  <c r="I20" i="34"/>
  <c r="J20" i="34"/>
  <c r="A21" i="34"/>
  <c r="B21" i="34"/>
  <c r="C21" i="34"/>
  <c r="D21" i="34"/>
  <c r="E21" i="34"/>
  <c r="F21" i="34"/>
  <c r="G21" i="34"/>
  <c r="H21" i="34"/>
  <c r="I21" i="34"/>
  <c r="J21" i="34"/>
  <c r="A22" i="34"/>
  <c r="B22" i="34"/>
  <c r="C22" i="34"/>
  <c r="D22" i="34"/>
  <c r="E22" i="34"/>
  <c r="F22" i="34"/>
  <c r="G22" i="34"/>
  <c r="H22" i="34"/>
  <c r="I22" i="34"/>
  <c r="J22" i="34"/>
  <c r="A23" i="34"/>
  <c r="B23" i="34"/>
  <c r="C23" i="34"/>
  <c r="D23" i="34"/>
  <c r="E23" i="34"/>
  <c r="F23" i="34"/>
  <c r="G23" i="34"/>
  <c r="H23" i="34"/>
  <c r="I23" i="34"/>
  <c r="J23" i="34"/>
  <c r="A24" i="34"/>
  <c r="B24" i="34"/>
  <c r="C24" i="34"/>
  <c r="D24" i="34"/>
  <c r="E24" i="34"/>
  <c r="F24" i="34"/>
  <c r="G24" i="34"/>
  <c r="H24" i="34"/>
  <c r="I24" i="34"/>
  <c r="J24" i="34"/>
  <c r="A25" i="34"/>
  <c r="B25" i="34"/>
  <c r="C25" i="34"/>
  <c r="D25" i="34"/>
  <c r="E25" i="34"/>
  <c r="F25" i="34"/>
  <c r="G25" i="34"/>
  <c r="H25" i="34"/>
  <c r="I25" i="34"/>
  <c r="J25" i="34"/>
  <c r="A26" i="34"/>
  <c r="B26" i="34"/>
  <c r="C26" i="34"/>
  <c r="D26" i="34"/>
  <c r="E26" i="34"/>
  <c r="F26" i="34"/>
  <c r="G26" i="34"/>
  <c r="H26" i="34"/>
  <c r="I26" i="34"/>
  <c r="J26" i="34"/>
  <c r="A27" i="34"/>
  <c r="B27" i="34"/>
  <c r="C27" i="34"/>
  <c r="D27" i="34"/>
  <c r="E27" i="34"/>
  <c r="F27" i="34"/>
  <c r="G27" i="34"/>
  <c r="H27" i="34"/>
  <c r="I27" i="34"/>
  <c r="J27" i="34"/>
  <c r="A28" i="34"/>
  <c r="B28" i="34"/>
  <c r="C28" i="34"/>
  <c r="D28" i="34"/>
  <c r="E28" i="34"/>
  <c r="F28" i="34"/>
  <c r="G28" i="34"/>
  <c r="H28" i="34"/>
  <c r="I28" i="34"/>
  <c r="J28" i="34"/>
  <c r="A29" i="34"/>
  <c r="B29" i="34"/>
  <c r="C29" i="34"/>
  <c r="D29" i="34"/>
  <c r="E29" i="34"/>
  <c r="F29" i="34"/>
  <c r="G29" i="34"/>
  <c r="H29" i="34"/>
  <c r="I29" i="34"/>
  <c r="J29" i="34"/>
  <c r="A30" i="34"/>
  <c r="B30" i="34"/>
  <c r="C30" i="34"/>
  <c r="D30" i="34"/>
  <c r="E30" i="34"/>
  <c r="F30" i="34"/>
  <c r="G30" i="34"/>
  <c r="H30" i="34"/>
  <c r="I30" i="34"/>
  <c r="J30" i="34"/>
  <c r="A31" i="34"/>
  <c r="B31" i="34"/>
  <c r="C31" i="34"/>
  <c r="D31" i="34"/>
  <c r="E31" i="34"/>
  <c r="F31" i="34"/>
  <c r="G31" i="34"/>
  <c r="H31" i="34"/>
  <c r="I31" i="34"/>
  <c r="J31" i="34"/>
  <c r="A32" i="34"/>
  <c r="B32" i="34"/>
  <c r="C32" i="34"/>
  <c r="D32" i="34"/>
  <c r="E32" i="34"/>
  <c r="F32" i="34"/>
  <c r="G32" i="34"/>
  <c r="H32" i="34"/>
  <c r="I32" i="34"/>
  <c r="J32" i="34"/>
  <c r="A33" i="34"/>
  <c r="B33" i="34"/>
  <c r="C33" i="34"/>
  <c r="D33" i="34"/>
  <c r="E33" i="34"/>
  <c r="F33" i="34"/>
  <c r="G33" i="34"/>
  <c r="H33" i="34"/>
  <c r="I33" i="34"/>
  <c r="J33" i="34"/>
  <c r="A34" i="34"/>
  <c r="B34" i="34"/>
  <c r="C34" i="34"/>
  <c r="D34" i="34"/>
  <c r="E34" i="34"/>
  <c r="F34" i="34"/>
  <c r="G34" i="34"/>
  <c r="H34" i="34"/>
  <c r="I34" i="34"/>
  <c r="J34" i="34"/>
  <c r="A3" i="33"/>
  <c r="J3" i="33"/>
  <c r="A5" i="33"/>
  <c r="B5" i="33"/>
  <c r="C5" i="33"/>
  <c r="D5" i="33"/>
  <c r="E5" i="33"/>
  <c r="F5" i="33"/>
  <c r="G5" i="33"/>
  <c r="H5" i="33"/>
  <c r="I5" i="33"/>
  <c r="J5" i="33"/>
  <c r="A6" i="33"/>
  <c r="B6" i="33"/>
  <c r="C6" i="33"/>
  <c r="D6" i="33"/>
  <c r="E6" i="33"/>
  <c r="F6" i="33"/>
  <c r="G6" i="33"/>
  <c r="H6" i="33"/>
  <c r="I6" i="33"/>
  <c r="J6" i="33"/>
  <c r="A7" i="33"/>
  <c r="B7" i="33"/>
  <c r="C7" i="33"/>
  <c r="D7" i="33"/>
  <c r="E7" i="33"/>
  <c r="F7" i="33"/>
  <c r="G7" i="33"/>
  <c r="H7" i="33"/>
  <c r="I7" i="33"/>
  <c r="J7" i="33"/>
  <c r="A8" i="33"/>
  <c r="B8" i="33"/>
  <c r="C8" i="33"/>
  <c r="D8" i="33"/>
  <c r="E8" i="33"/>
  <c r="F8" i="33"/>
  <c r="G8" i="33"/>
  <c r="H8" i="33"/>
  <c r="I8" i="33"/>
  <c r="J8" i="33"/>
  <c r="A9" i="33"/>
  <c r="B9" i="33"/>
  <c r="C9" i="33"/>
  <c r="D9" i="33"/>
  <c r="E9" i="33"/>
  <c r="F9" i="33"/>
  <c r="G9" i="33"/>
  <c r="H9" i="33"/>
  <c r="I9" i="33"/>
  <c r="J9" i="33"/>
  <c r="A10" i="33"/>
  <c r="B10" i="33"/>
  <c r="C10" i="33"/>
  <c r="D10" i="33"/>
  <c r="E10" i="33"/>
  <c r="F10" i="33"/>
  <c r="G10" i="33"/>
  <c r="H10" i="33"/>
  <c r="I10" i="33"/>
  <c r="J10" i="33"/>
  <c r="A11" i="33"/>
  <c r="B11" i="33"/>
  <c r="C11" i="33"/>
  <c r="D11" i="33"/>
  <c r="E11" i="33"/>
  <c r="F11" i="33"/>
  <c r="G11" i="33"/>
  <c r="H11" i="33"/>
  <c r="I11" i="33"/>
  <c r="J11" i="33"/>
  <c r="A12" i="33"/>
  <c r="B12" i="33"/>
  <c r="C12" i="33"/>
  <c r="D12" i="33"/>
  <c r="E12" i="33"/>
  <c r="F12" i="33"/>
  <c r="G12" i="33"/>
  <c r="H12" i="33"/>
  <c r="I12" i="33"/>
  <c r="J12" i="33"/>
  <c r="A13" i="33"/>
  <c r="B13" i="33"/>
  <c r="C13" i="33"/>
  <c r="D13" i="33"/>
  <c r="E13" i="33"/>
  <c r="F13" i="33"/>
  <c r="G13" i="33"/>
  <c r="H13" i="33"/>
  <c r="I13" i="33"/>
  <c r="J13" i="33"/>
  <c r="A14" i="33"/>
  <c r="B14" i="33"/>
  <c r="C14" i="33"/>
  <c r="D14" i="33"/>
  <c r="E14" i="33"/>
  <c r="F14" i="33"/>
  <c r="G14" i="33"/>
  <c r="H14" i="33"/>
  <c r="I14" i="33"/>
  <c r="J14" i="33"/>
  <c r="A15" i="33"/>
  <c r="B15" i="33"/>
  <c r="C15" i="33"/>
  <c r="D15" i="33"/>
  <c r="E15" i="33"/>
  <c r="F15" i="33"/>
  <c r="G15" i="33"/>
  <c r="H15" i="33"/>
  <c r="I15" i="33"/>
  <c r="J15" i="33"/>
  <c r="A16" i="33"/>
  <c r="B16" i="33"/>
  <c r="C16" i="33"/>
  <c r="D16" i="33"/>
  <c r="E16" i="33"/>
  <c r="F16" i="33"/>
  <c r="G16" i="33"/>
  <c r="H16" i="33"/>
  <c r="I16" i="33"/>
  <c r="J16" i="33"/>
  <c r="A17" i="33"/>
  <c r="B17" i="33"/>
  <c r="C17" i="33"/>
  <c r="D17" i="33"/>
  <c r="E17" i="33"/>
  <c r="F17" i="33"/>
  <c r="G17" i="33"/>
  <c r="H17" i="33"/>
  <c r="I17" i="33"/>
  <c r="J17" i="33"/>
  <c r="A18" i="33"/>
  <c r="B18" i="33"/>
  <c r="C18" i="33"/>
  <c r="D18" i="33"/>
  <c r="E18" i="33"/>
  <c r="F18" i="33"/>
  <c r="G18" i="33"/>
  <c r="H18" i="33"/>
  <c r="I18" i="33"/>
  <c r="J18" i="33"/>
  <c r="A19" i="33"/>
  <c r="B19" i="33"/>
  <c r="C19" i="33"/>
  <c r="D19" i="33"/>
  <c r="E19" i="33"/>
  <c r="F19" i="33"/>
  <c r="G19" i="33"/>
  <c r="H19" i="33"/>
  <c r="I19" i="33"/>
  <c r="J19" i="33"/>
  <c r="A20" i="33"/>
  <c r="B20" i="33"/>
  <c r="C20" i="33"/>
  <c r="D20" i="33"/>
  <c r="E20" i="33"/>
  <c r="F20" i="33"/>
  <c r="G20" i="33"/>
  <c r="H20" i="33"/>
  <c r="I20" i="33"/>
  <c r="J20" i="33"/>
  <c r="A21" i="33"/>
  <c r="B21" i="33"/>
  <c r="C21" i="33"/>
  <c r="D21" i="33"/>
  <c r="E21" i="33"/>
  <c r="F21" i="33"/>
  <c r="G21" i="33"/>
  <c r="H21" i="33"/>
  <c r="I21" i="33"/>
  <c r="J21" i="33"/>
  <c r="A22" i="33"/>
  <c r="B22" i="33"/>
  <c r="C22" i="33"/>
  <c r="D22" i="33"/>
  <c r="E22" i="33"/>
  <c r="F22" i="33"/>
  <c r="G22" i="33"/>
  <c r="H22" i="33"/>
  <c r="I22" i="33"/>
  <c r="J22" i="33"/>
  <c r="A23" i="33"/>
  <c r="B23" i="33"/>
  <c r="C23" i="33"/>
  <c r="D23" i="33"/>
  <c r="E23" i="33"/>
  <c r="F23" i="33"/>
  <c r="G23" i="33"/>
  <c r="H23" i="33"/>
  <c r="I23" i="33"/>
  <c r="J23" i="33"/>
  <c r="A24" i="33"/>
  <c r="B24" i="33"/>
  <c r="C24" i="33"/>
  <c r="D24" i="33"/>
  <c r="E24" i="33"/>
  <c r="F24" i="33"/>
  <c r="G24" i="33"/>
  <c r="H24" i="33"/>
  <c r="I24" i="33"/>
  <c r="J24" i="33"/>
  <c r="A25" i="33"/>
  <c r="B25" i="33"/>
  <c r="C25" i="33"/>
  <c r="D25" i="33"/>
  <c r="E25" i="33"/>
  <c r="F25" i="33"/>
  <c r="G25" i="33"/>
  <c r="H25" i="33"/>
  <c r="I25" i="33"/>
  <c r="J25" i="33"/>
  <c r="A26" i="33"/>
  <c r="B26" i="33"/>
  <c r="C26" i="33"/>
  <c r="D26" i="33"/>
  <c r="E26" i="33"/>
  <c r="F26" i="33"/>
  <c r="G26" i="33"/>
  <c r="H26" i="33"/>
  <c r="I26" i="33"/>
  <c r="J26" i="33"/>
  <c r="A27" i="33"/>
  <c r="B27" i="33"/>
  <c r="C27" i="33"/>
  <c r="D27" i="33"/>
  <c r="E27" i="33"/>
  <c r="F27" i="33"/>
  <c r="G27" i="33"/>
  <c r="H27" i="33"/>
  <c r="I27" i="33"/>
  <c r="J27" i="33"/>
  <c r="A28" i="33"/>
  <c r="B28" i="33"/>
  <c r="C28" i="33"/>
  <c r="D28" i="33"/>
  <c r="E28" i="33"/>
  <c r="F28" i="33"/>
  <c r="G28" i="33"/>
  <c r="H28" i="33"/>
  <c r="I28" i="33"/>
  <c r="J28" i="33"/>
  <c r="A29" i="33"/>
  <c r="B29" i="33"/>
  <c r="C29" i="33"/>
  <c r="D29" i="33"/>
  <c r="E29" i="33"/>
  <c r="F29" i="33"/>
  <c r="G29" i="33"/>
  <c r="H29" i="33"/>
  <c r="I29" i="33"/>
  <c r="J29" i="33"/>
  <c r="A30" i="33"/>
  <c r="B30" i="33"/>
  <c r="C30" i="33"/>
  <c r="D30" i="33"/>
  <c r="E30" i="33"/>
  <c r="F30" i="33"/>
  <c r="G30" i="33"/>
  <c r="H30" i="33"/>
  <c r="I30" i="33"/>
  <c r="J30" i="33"/>
  <c r="A31" i="33"/>
  <c r="B31" i="33"/>
  <c r="C31" i="33"/>
  <c r="D31" i="33"/>
  <c r="E31" i="33"/>
  <c r="F31" i="33"/>
  <c r="G31" i="33"/>
  <c r="H31" i="33"/>
  <c r="I31" i="33"/>
  <c r="J31" i="33"/>
  <c r="A32" i="33"/>
  <c r="B32" i="33"/>
  <c r="C32" i="33"/>
  <c r="D32" i="33"/>
  <c r="E32" i="33"/>
  <c r="F32" i="33"/>
  <c r="G32" i="33"/>
  <c r="H32" i="33"/>
  <c r="I32" i="33"/>
  <c r="J32" i="33"/>
  <c r="A33" i="33"/>
  <c r="B33" i="33"/>
  <c r="C33" i="33"/>
  <c r="D33" i="33"/>
  <c r="E33" i="33"/>
  <c r="F33" i="33"/>
  <c r="G33" i="33"/>
  <c r="H33" i="33"/>
  <c r="I33" i="33"/>
  <c r="J33" i="33"/>
  <c r="A34" i="33"/>
  <c r="B34" i="33"/>
  <c r="C34" i="33"/>
  <c r="D34" i="33"/>
  <c r="E34" i="33"/>
  <c r="F34" i="33"/>
  <c r="G34" i="33"/>
  <c r="H34" i="33"/>
  <c r="I34" i="33"/>
  <c r="J34" i="33"/>
  <c r="A3" i="32"/>
  <c r="J3" i="32"/>
  <c r="A5" i="32"/>
  <c r="B5" i="32"/>
  <c r="C5" i="32"/>
  <c r="D5" i="32"/>
  <c r="E5" i="32"/>
  <c r="F5" i="32"/>
  <c r="G5" i="32"/>
  <c r="H5" i="32"/>
  <c r="I5" i="32"/>
  <c r="J5" i="32"/>
  <c r="A6" i="32"/>
  <c r="B6" i="32"/>
  <c r="C6" i="32"/>
  <c r="D6" i="32"/>
  <c r="E6" i="32"/>
  <c r="F6" i="32"/>
  <c r="G6" i="32"/>
  <c r="H6" i="32"/>
  <c r="I6" i="32"/>
  <c r="J6" i="32"/>
  <c r="A7" i="32"/>
  <c r="B7" i="32"/>
  <c r="C7" i="32"/>
  <c r="D7" i="32"/>
  <c r="E7" i="32"/>
  <c r="F7" i="32"/>
  <c r="G7" i="32"/>
  <c r="H7" i="32"/>
  <c r="I7" i="32"/>
  <c r="J7" i="32"/>
  <c r="A8" i="32"/>
  <c r="B8" i="32"/>
  <c r="C8" i="32"/>
  <c r="D8" i="32"/>
  <c r="E8" i="32"/>
  <c r="F8" i="32"/>
  <c r="G8" i="32"/>
  <c r="H8" i="32"/>
  <c r="I8" i="32"/>
  <c r="J8" i="32"/>
  <c r="A9" i="32"/>
  <c r="B9" i="32"/>
  <c r="C9" i="32"/>
  <c r="D9" i="32"/>
  <c r="E9" i="32"/>
  <c r="F9" i="32"/>
  <c r="G9" i="32"/>
  <c r="H9" i="32"/>
  <c r="I9" i="32"/>
  <c r="J9" i="32"/>
  <c r="A10" i="32"/>
  <c r="B10" i="32"/>
  <c r="C10" i="32"/>
  <c r="D10" i="32"/>
  <c r="E10" i="32"/>
  <c r="F10" i="32"/>
  <c r="G10" i="32"/>
  <c r="H10" i="32"/>
  <c r="I10" i="32"/>
  <c r="J10" i="32"/>
  <c r="A11" i="32"/>
  <c r="B11" i="32"/>
  <c r="C11" i="32"/>
  <c r="D11" i="32"/>
  <c r="E11" i="32"/>
  <c r="F11" i="32"/>
  <c r="G11" i="32"/>
  <c r="H11" i="32"/>
  <c r="I11" i="32"/>
  <c r="J11" i="32"/>
  <c r="A12" i="32"/>
  <c r="B12" i="32"/>
  <c r="C12" i="32"/>
  <c r="D12" i="32"/>
  <c r="E12" i="32"/>
  <c r="F12" i="32"/>
  <c r="G12" i="32"/>
  <c r="H12" i="32"/>
  <c r="I12" i="32"/>
  <c r="J12" i="32"/>
  <c r="A13" i="32"/>
  <c r="B13" i="32"/>
  <c r="C13" i="32"/>
  <c r="D13" i="32"/>
  <c r="E13" i="32"/>
  <c r="F13" i="32"/>
  <c r="G13" i="32"/>
  <c r="H13" i="32"/>
  <c r="I13" i="32"/>
  <c r="J13" i="32"/>
  <c r="A14" i="32"/>
  <c r="B14" i="32"/>
  <c r="C14" i="32"/>
  <c r="D14" i="32"/>
  <c r="E14" i="32"/>
  <c r="F14" i="32"/>
  <c r="G14" i="32"/>
  <c r="H14" i="32"/>
  <c r="I14" i="32"/>
  <c r="J14" i="32"/>
  <c r="A15" i="32"/>
  <c r="B15" i="32"/>
  <c r="C15" i="32"/>
  <c r="D15" i="32"/>
  <c r="E15" i="32"/>
  <c r="F15" i="32"/>
  <c r="G15" i="32"/>
  <c r="H15" i="32"/>
  <c r="I15" i="32"/>
  <c r="J15" i="32"/>
  <c r="A16" i="32"/>
  <c r="B16" i="32"/>
  <c r="C16" i="32"/>
  <c r="D16" i="32"/>
  <c r="E16" i="32"/>
  <c r="F16" i="32"/>
  <c r="G16" i="32"/>
  <c r="H16" i="32"/>
  <c r="I16" i="32"/>
  <c r="J16" i="32"/>
  <c r="A17" i="32"/>
  <c r="B17" i="32"/>
  <c r="C17" i="32"/>
  <c r="D17" i="32"/>
  <c r="E17" i="32"/>
  <c r="F17" i="32"/>
  <c r="G17" i="32"/>
  <c r="H17" i="32"/>
  <c r="I17" i="32"/>
  <c r="J17" i="32"/>
  <c r="A18" i="32"/>
  <c r="B18" i="32"/>
  <c r="C18" i="32"/>
  <c r="D18" i="32"/>
  <c r="E18" i="32"/>
  <c r="F18" i="32"/>
  <c r="G18" i="32"/>
  <c r="H18" i="32"/>
  <c r="I18" i="32"/>
  <c r="J18" i="32"/>
  <c r="A19" i="32"/>
  <c r="B19" i="32"/>
  <c r="C19" i="32"/>
  <c r="D19" i="32"/>
  <c r="E19" i="32"/>
  <c r="F19" i="32"/>
  <c r="G19" i="32"/>
  <c r="H19" i="32"/>
  <c r="I19" i="32"/>
  <c r="J19" i="32"/>
  <c r="A20" i="32"/>
  <c r="B20" i="32"/>
  <c r="C20" i="32"/>
  <c r="D20" i="32"/>
  <c r="E20" i="32"/>
  <c r="F20" i="32"/>
  <c r="G20" i="32"/>
  <c r="H20" i="32"/>
  <c r="I20" i="32"/>
  <c r="J20" i="32"/>
  <c r="A21" i="32"/>
  <c r="B21" i="32"/>
  <c r="C21" i="32"/>
  <c r="D21" i="32"/>
  <c r="E21" i="32"/>
  <c r="F21" i="32"/>
  <c r="G21" i="32"/>
  <c r="H21" i="32"/>
  <c r="I21" i="32"/>
  <c r="J21" i="32"/>
  <c r="A22" i="32"/>
  <c r="B22" i="32"/>
  <c r="C22" i="32"/>
  <c r="D22" i="32"/>
  <c r="E22" i="32"/>
  <c r="F22" i="32"/>
  <c r="G22" i="32"/>
  <c r="H22" i="32"/>
  <c r="I22" i="32"/>
  <c r="J22" i="32"/>
  <c r="A23" i="32"/>
  <c r="B23" i="32"/>
  <c r="C23" i="32"/>
  <c r="D23" i="32"/>
  <c r="E23" i="32"/>
  <c r="F23" i="32"/>
  <c r="G23" i="32"/>
  <c r="H23" i="32"/>
  <c r="I23" i="32"/>
  <c r="J23" i="32"/>
  <c r="A24" i="32"/>
  <c r="B24" i="32"/>
  <c r="C24" i="32"/>
  <c r="D24" i="32"/>
  <c r="E24" i="32"/>
  <c r="F24" i="32"/>
  <c r="G24" i="32"/>
  <c r="H24" i="32"/>
  <c r="I24" i="32"/>
  <c r="J24" i="32"/>
  <c r="A25" i="32"/>
  <c r="B25" i="32"/>
  <c r="C25" i="32"/>
  <c r="D25" i="32"/>
  <c r="E25" i="32"/>
  <c r="F25" i="32"/>
  <c r="G25" i="32"/>
  <c r="H25" i="32"/>
  <c r="I25" i="32"/>
  <c r="J25" i="32"/>
  <c r="A26" i="32"/>
  <c r="B26" i="32"/>
  <c r="C26" i="32"/>
  <c r="D26" i="32"/>
  <c r="E26" i="32"/>
  <c r="F26" i="32"/>
  <c r="G26" i="32"/>
  <c r="H26" i="32"/>
  <c r="I26" i="32"/>
  <c r="J26" i="32"/>
  <c r="A27" i="32"/>
  <c r="B27" i="32"/>
  <c r="C27" i="32"/>
  <c r="D27" i="32"/>
  <c r="E27" i="32"/>
  <c r="F27" i="32"/>
  <c r="G27" i="32"/>
  <c r="H27" i="32"/>
  <c r="I27" i="32"/>
  <c r="J27" i="32"/>
  <c r="A28" i="32"/>
  <c r="B28" i="32"/>
  <c r="C28" i="32"/>
  <c r="D28" i="32"/>
  <c r="E28" i="32"/>
  <c r="F28" i="32"/>
  <c r="G28" i="32"/>
  <c r="H28" i="32"/>
  <c r="I28" i="32"/>
  <c r="J28" i="32"/>
  <c r="A29" i="32"/>
  <c r="B29" i="32"/>
  <c r="C29" i="32"/>
  <c r="D29" i="32"/>
  <c r="E29" i="32"/>
  <c r="F29" i="32"/>
  <c r="G29" i="32"/>
  <c r="H29" i="32"/>
  <c r="I29" i="32"/>
  <c r="J29" i="32"/>
  <c r="A30" i="32"/>
  <c r="B30" i="32"/>
  <c r="C30" i="32"/>
  <c r="D30" i="32"/>
  <c r="E30" i="32"/>
  <c r="F30" i="32"/>
  <c r="G30" i="32"/>
  <c r="H30" i="32"/>
  <c r="I30" i="32"/>
  <c r="J30" i="32"/>
  <c r="A31" i="32"/>
  <c r="B31" i="32"/>
  <c r="C31" i="32"/>
  <c r="D31" i="32"/>
  <c r="E31" i="32"/>
  <c r="F31" i="32"/>
  <c r="G31" i="32"/>
  <c r="H31" i="32"/>
  <c r="I31" i="32"/>
  <c r="J31" i="32"/>
  <c r="A32" i="32"/>
  <c r="B32" i="32"/>
  <c r="C32" i="32"/>
  <c r="D32" i="32"/>
  <c r="E32" i="32"/>
  <c r="F32" i="32"/>
  <c r="G32" i="32"/>
  <c r="H32" i="32"/>
  <c r="I32" i="32"/>
  <c r="J32" i="32"/>
  <c r="A33" i="32"/>
  <c r="B33" i="32"/>
  <c r="C33" i="32"/>
  <c r="D33" i="32"/>
  <c r="E33" i="32"/>
  <c r="F33" i="32"/>
  <c r="G33" i="32"/>
  <c r="H33" i="32"/>
  <c r="I33" i="32"/>
  <c r="J33" i="32"/>
  <c r="A34" i="32"/>
  <c r="B34" i="32"/>
  <c r="C34" i="32"/>
  <c r="D34" i="32"/>
  <c r="E34" i="32"/>
  <c r="F34" i="32"/>
  <c r="G34" i="32"/>
  <c r="H34" i="32"/>
  <c r="I34" i="32"/>
  <c r="J34" i="32"/>
  <c r="A3" i="31"/>
  <c r="J3" i="31"/>
  <c r="A5" i="31"/>
  <c r="B5" i="31"/>
  <c r="C5" i="31"/>
  <c r="D5" i="31"/>
  <c r="E5" i="31"/>
  <c r="F5" i="31"/>
  <c r="G5" i="31"/>
  <c r="H5" i="31"/>
  <c r="I5" i="31"/>
  <c r="J5" i="31"/>
  <c r="A6" i="31"/>
  <c r="B6" i="31"/>
  <c r="C6" i="31"/>
  <c r="D6" i="31"/>
  <c r="E6" i="31"/>
  <c r="F6" i="31"/>
  <c r="G6" i="31"/>
  <c r="H6" i="31"/>
  <c r="I6" i="31"/>
  <c r="J6" i="31"/>
  <c r="A7" i="31"/>
  <c r="B7" i="31"/>
  <c r="C7" i="31"/>
  <c r="D7" i="31"/>
  <c r="E7" i="31"/>
  <c r="F7" i="31"/>
  <c r="G7" i="31"/>
  <c r="H7" i="31"/>
  <c r="I7" i="31"/>
  <c r="J7" i="31"/>
  <c r="A8" i="31"/>
  <c r="B8" i="31"/>
  <c r="C8" i="31"/>
  <c r="D8" i="31"/>
  <c r="E8" i="31"/>
  <c r="F8" i="31"/>
  <c r="G8" i="31"/>
  <c r="H8" i="31"/>
  <c r="I8" i="31"/>
  <c r="J8" i="31"/>
  <c r="A9" i="31"/>
  <c r="B9" i="31"/>
  <c r="C9" i="31"/>
  <c r="D9" i="31"/>
  <c r="E9" i="31"/>
  <c r="F9" i="31"/>
  <c r="G9" i="31"/>
  <c r="H9" i="31"/>
  <c r="I9" i="31"/>
  <c r="J9" i="31"/>
  <c r="A10" i="31"/>
  <c r="B10" i="31"/>
  <c r="C10" i="31"/>
  <c r="D10" i="31"/>
  <c r="E10" i="31"/>
  <c r="F10" i="31"/>
  <c r="G10" i="31"/>
  <c r="H10" i="31"/>
  <c r="I10" i="31"/>
  <c r="J10" i="31"/>
  <c r="A11" i="31"/>
  <c r="B11" i="31"/>
  <c r="C11" i="31"/>
  <c r="D11" i="31"/>
  <c r="E11" i="31"/>
  <c r="F11" i="31"/>
  <c r="G11" i="31"/>
  <c r="H11" i="31"/>
  <c r="I11" i="31"/>
  <c r="J11" i="31"/>
  <c r="A12" i="31"/>
  <c r="B12" i="31"/>
  <c r="C12" i="31"/>
  <c r="D12" i="31"/>
  <c r="E12" i="31"/>
  <c r="F12" i="31"/>
  <c r="G12" i="31"/>
  <c r="H12" i="31"/>
  <c r="I12" i="31"/>
  <c r="J12" i="31"/>
  <c r="A13" i="31"/>
  <c r="B13" i="31"/>
  <c r="C13" i="31"/>
  <c r="D13" i="31"/>
  <c r="E13" i="31"/>
  <c r="F13" i="31"/>
  <c r="G13" i="31"/>
  <c r="H13" i="31"/>
  <c r="I13" i="31"/>
  <c r="J13" i="31"/>
  <c r="A14" i="31"/>
  <c r="B14" i="31"/>
  <c r="C14" i="31"/>
  <c r="D14" i="31"/>
  <c r="E14" i="31"/>
  <c r="F14" i="31"/>
  <c r="G14" i="31"/>
  <c r="H14" i="31"/>
  <c r="I14" i="31"/>
  <c r="J14" i="31"/>
  <c r="A15" i="31"/>
  <c r="B15" i="31"/>
  <c r="C15" i="31"/>
  <c r="D15" i="31"/>
  <c r="E15" i="31"/>
  <c r="F15" i="31"/>
  <c r="G15" i="31"/>
  <c r="H15" i="31"/>
  <c r="I15" i="31"/>
  <c r="J15" i="31"/>
  <c r="A16" i="31"/>
  <c r="B16" i="31"/>
  <c r="C16" i="31"/>
  <c r="D16" i="31"/>
  <c r="E16" i="31"/>
  <c r="F16" i="31"/>
  <c r="G16" i="31"/>
  <c r="H16" i="31"/>
  <c r="I16" i="31"/>
  <c r="J16" i="31"/>
  <c r="A17" i="31"/>
  <c r="B17" i="31"/>
  <c r="C17" i="31"/>
  <c r="D17" i="31"/>
  <c r="E17" i="31"/>
  <c r="F17" i="31"/>
  <c r="G17" i="31"/>
  <c r="H17" i="31"/>
  <c r="I17" i="31"/>
  <c r="J17" i="31"/>
  <c r="A18" i="31"/>
  <c r="B18" i="31"/>
  <c r="C18" i="31"/>
  <c r="D18" i="31"/>
  <c r="E18" i="31"/>
  <c r="F18" i="31"/>
  <c r="G18" i="31"/>
  <c r="H18" i="31"/>
  <c r="I18" i="31"/>
  <c r="J18" i="31"/>
  <c r="A19" i="31"/>
  <c r="B19" i="31"/>
  <c r="C19" i="31"/>
  <c r="D19" i="31"/>
  <c r="E19" i="31"/>
  <c r="F19" i="31"/>
  <c r="G19" i="31"/>
  <c r="H19" i="31"/>
  <c r="I19" i="31"/>
  <c r="J19" i="31"/>
  <c r="A20" i="31"/>
  <c r="B20" i="31"/>
  <c r="C20" i="31"/>
  <c r="D20" i="31"/>
  <c r="E20" i="31"/>
  <c r="F20" i="31"/>
  <c r="G20" i="31"/>
  <c r="H20" i="31"/>
  <c r="I20" i="31"/>
  <c r="J20" i="31"/>
  <c r="A21" i="31"/>
  <c r="B21" i="31"/>
  <c r="C21" i="31"/>
  <c r="D21" i="31"/>
  <c r="E21" i="31"/>
  <c r="F21" i="31"/>
  <c r="G21" i="31"/>
  <c r="H21" i="31"/>
  <c r="I21" i="31"/>
  <c r="J21" i="31"/>
  <c r="A22" i="31"/>
  <c r="B22" i="31"/>
  <c r="C22" i="31"/>
  <c r="D22" i="31"/>
  <c r="E22" i="31"/>
  <c r="F22" i="31"/>
  <c r="G22" i="31"/>
  <c r="H22" i="31"/>
  <c r="I22" i="31"/>
  <c r="J22" i="31"/>
  <c r="A23" i="31"/>
  <c r="B23" i="31"/>
  <c r="C23" i="31"/>
  <c r="D23" i="31"/>
  <c r="E23" i="31"/>
  <c r="F23" i="31"/>
  <c r="G23" i="31"/>
  <c r="H23" i="31"/>
  <c r="I23" i="31"/>
  <c r="J23" i="31"/>
  <c r="A24" i="31"/>
  <c r="B24" i="31"/>
  <c r="C24" i="31"/>
  <c r="D24" i="31"/>
  <c r="E24" i="31"/>
  <c r="F24" i="31"/>
  <c r="G24" i="31"/>
  <c r="H24" i="31"/>
  <c r="I24" i="31"/>
  <c r="J24" i="31"/>
  <c r="A25" i="31"/>
  <c r="B25" i="31"/>
  <c r="C25" i="31"/>
  <c r="D25" i="31"/>
  <c r="E25" i="31"/>
  <c r="F25" i="31"/>
  <c r="G25" i="31"/>
  <c r="H25" i="31"/>
  <c r="I25" i="31"/>
  <c r="J25" i="31"/>
  <c r="A26" i="31"/>
  <c r="B26" i="31"/>
  <c r="C26" i="31"/>
  <c r="D26" i="31"/>
  <c r="E26" i="31"/>
  <c r="F26" i="31"/>
  <c r="G26" i="31"/>
  <c r="H26" i="31"/>
  <c r="I26" i="31"/>
  <c r="J26" i="31"/>
  <c r="A27" i="31"/>
  <c r="B27" i="31"/>
  <c r="C27" i="31"/>
  <c r="D27" i="31"/>
  <c r="E27" i="31"/>
  <c r="F27" i="31"/>
  <c r="G27" i="31"/>
  <c r="H27" i="31"/>
  <c r="I27" i="31"/>
  <c r="J27" i="31"/>
  <c r="A28" i="31"/>
  <c r="B28" i="31"/>
  <c r="C28" i="31"/>
  <c r="D28" i="31"/>
  <c r="E28" i="31"/>
  <c r="F28" i="31"/>
  <c r="G28" i="31"/>
  <c r="H28" i="31"/>
  <c r="I28" i="31"/>
  <c r="J28" i="31"/>
  <c r="A29" i="31"/>
  <c r="B29" i="31"/>
  <c r="C29" i="31"/>
  <c r="D29" i="31"/>
  <c r="E29" i="31"/>
  <c r="F29" i="31"/>
  <c r="G29" i="31"/>
  <c r="H29" i="31"/>
  <c r="I29" i="31"/>
  <c r="J29" i="31"/>
  <c r="A30" i="31"/>
  <c r="B30" i="31"/>
  <c r="C30" i="31"/>
  <c r="D30" i="31"/>
  <c r="E30" i="31"/>
  <c r="F30" i="31"/>
  <c r="G30" i="31"/>
  <c r="H30" i="31"/>
  <c r="I30" i="31"/>
  <c r="J30" i="31"/>
  <c r="A31" i="31"/>
  <c r="B31" i="31"/>
  <c r="C31" i="31"/>
  <c r="D31" i="31"/>
  <c r="E31" i="31"/>
  <c r="F31" i="31"/>
  <c r="G31" i="31"/>
  <c r="H31" i="31"/>
  <c r="I31" i="31"/>
  <c r="J31" i="31"/>
  <c r="A32" i="31"/>
  <c r="B32" i="31"/>
  <c r="C32" i="31"/>
  <c r="D32" i="31"/>
  <c r="E32" i="31"/>
  <c r="F32" i="31"/>
  <c r="G32" i="31"/>
  <c r="H32" i="31"/>
  <c r="I32" i="31"/>
  <c r="J32" i="31"/>
  <c r="A33" i="31"/>
  <c r="B33" i="31"/>
  <c r="C33" i="31"/>
  <c r="D33" i="31"/>
  <c r="E33" i="31"/>
  <c r="F33" i="31"/>
  <c r="G33" i="31"/>
  <c r="H33" i="31"/>
  <c r="I33" i="31"/>
  <c r="J33" i="31"/>
  <c r="A34" i="31"/>
  <c r="B34" i="31"/>
  <c r="C34" i="31"/>
  <c r="D34" i="31"/>
  <c r="E34" i="31"/>
  <c r="F34" i="31"/>
  <c r="G34" i="31"/>
  <c r="H34" i="31"/>
  <c r="I34" i="31"/>
  <c r="J34" i="31"/>
  <c r="A3" i="30"/>
  <c r="J3" i="30"/>
  <c r="A5" i="30"/>
  <c r="B5" i="30"/>
  <c r="C5" i="30"/>
  <c r="D5" i="30"/>
  <c r="E5" i="30"/>
  <c r="F5" i="30"/>
  <c r="G5" i="30"/>
  <c r="H5" i="30"/>
  <c r="I5" i="30"/>
  <c r="J5" i="30"/>
  <c r="A6" i="30"/>
  <c r="B6" i="30"/>
  <c r="C6" i="30"/>
  <c r="D6" i="30"/>
  <c r="E6" i="30"/>
  <c r="F6" i="30"/>
  <c r="G6" i="30"/>
  <c r="H6" i="30"/>
  <c r="I6" i="30"/>
  <c r="J6" i="30"/>
  <c r="A7" i="30"/>
  <c r="B7" i="30"/>
  <c r="C7" i="30"/>
  <c r="D7" i="30"/>
  <c r="E7" i="30"/>
  <c r="F7" i="30"/>
  <c r="G7" i="30"/>
  <c r="H7" i="30"/>
  <c r="I7" i="30"/>
  <c r="J7" i="30"/>
  <c r="A8" i="30"/>
  <c r="B8" i="30"/>
  <c r="C8" i="30"/>
  <c r="D8" i="30"/>
  <c r="E8" i="30"/>
  <c r="F8" i="30"/>
  <c r="G8" i="30"/>
  <c r="H8" i="30"/>
  <c r="I8" i="30"/>
  <c r="J8" i="30"/>
  <c r="A9" i="30"/>
  <c r="B9" i="30"/>
  <c r="C9" i="30"/>
  <c r="D9" i="30"/>
  <c r="E9" i="30"/>
  <c r="F9" i="30"/>
  <c r="G9" i="30"/>
  <c r="H9" i="30"/>
  <c r="I9" i="30"/>
  <c r="J9" i="30"/>
  <c r="A10" i="30"/>
  <c r="B10" i="30"/>
  <c r="C10" i="30"/>
  <c r="D10" i="30"/>
  <c r="E10" i="30"/>
  <c r="F10" i="30"/>
  <c r="G10" i="30"/>
  <c r="H10" i="30"/>
  <c r="I10" i="30"/>
  <c r="J10" i="30"/>
  <c r="A11" i="30"/>
  <c r="B11" i="30"/>
  <c r="C11" i="30"/>
  <c r="D11" i="30"/>
  <c r="E11" i="30"/>
  <c r="F11" i="30"/>
  <c r="G11" i="30"/>
  <c r="H11" i="30"/>
  <c r="I11" i="30"/>
  <c r="J11" i="30"/>
  <c r="A12" i="30"/>
  <c r="B12" i="30"/>
  <c r="C12" i="30"/>
  <c r="D12" i="30"/>
  <c r="E12" i="30"/>
  <c r="F12" i="30"/>
  <c r="G12" i="30"/>
  <c r="H12" i="30"/>
  <c r="I12" i="30"/>
  <c r="J12" i="30"/>
  <c r="A13" i="30"/>
  <c r="B13" i="30"/>
  <c r="C13" i="30"/>
  <c r="D13" i="30"/>
  <c r="E13" i="30"/>
  <c r="F13" i="30"/>
  <c r="G13" i="30"/>
  <c r="H13" i="30"/>
  <c r="I13" i="30"/>
  <c r="J13" i="30"/>
  <c r="A14" i="30"/>
  <c r="B14" i="30"/>
  <c r="C14" i="30"/>
  <c r="D14" i="30"/>
  <c r="E14" i="30"/>
  <c r="F14" i="30"/>
  <c r="G14" i="30"/>
  <c r="H14" i="30"/>
  <c r="I14" i="30"/>
  <c r="J14" i="30"/>
  <c r="A15" i="30"/>
  <c r="B15" i="30"/>
  <c r="C15" i="30"/>
  <c r="D15" i="30"/>
  <c r="E15" i="30"/>
  <c r="F15" i="30"/>
  <c r="G15" i="30"/>
  <c r="H15" i="30"/>
  <c r="I15" i="30"/>
  <c r="J15" i="30"/>
  <c r="A16" i="30"/>
  <c r="B16" i="30"/>
  <c r="C16" i="30"/>
  <c r="D16" i="30"/>
  <c r="E16" i="30"/>
  <c r="F16" i="30"/>
  <c r="G16" i="30"/>
  <c r="H16" i="30"/>
  <c r="I16" i="30"/>
  <c r="J16" i="30"/>
  <c r="A17" i="30"/>
  <c r="B17" i="30"/>
  <c r="C17" i="30"/>
  <c r="D17" i="30"/>
  <c r="E17" i="30"/>
  <c r="F17" i="30"/>
  <c r="G17" i="30"/>
  <c r="H17" i="30"/>
  <c r="I17" i="30"/>
  <c r="J17" i="30"/>
  <c r="A18" i="30"/>
  <c r="B18" i="30"/>
  <c r="C18" i="30"/>
  <c r="D18" i="30"/>
  <c r="E18" i="30"/>
  <c r="F18" i="30"/>
  <c r="G18" i="30"/>
  <c r="H18" i="30"/>
  <c r="I18" i="30"/>
  <c r="J18" i="30"/>
  <c r="A19" i="30"/>
  <c r="B19" i="30"/>
  <c r="C19" i="30"/>
  <c r="D19" i="30"/>
  <c r="E19" i="30"/>
  <c r="F19" i="30"/>
  <c r="G19" i="30"/>
  <c r="H19" i="30"/>
  <c r="I19" i="30"/>
  <c r="J19" i="30"/>
  <c r="A20" i="30"/>
  <c r="B20" i="30"/>
  <c r="C20" i="30"/>
  <c r="D20" i="30"/>
  <c r="E20" i="30"/>
  <c r="F20" i="30"/>
  <c r="G20" i="30"/>
  <c r="H20" i="30"/>
  <c r="I20" i="30"/>
  <c r="J20" i="30"/>
  <c r="A21" i="30"/>
  <c r="B21" i="30"/>
  <c r="C21" i="30"/>
  <c r="D21" i="30"/>
  <c r="E21" i="30"/>
  <c r="F21" i="30"/>
  <c r="G21" i="30"/>
  <c r="H21" i="30"/>
  <c r="I21" i="30"/>
  <c r="J21" i="30"/>
  <c r="A22" i="30"/>
  <c r="B22" i="30"/>
  <c r="C22" i="30"/>
  <c r="D22" i="30"/>
  <c r="E22" i="30"/>
  <c r="F22" i="30"/>
  <c r="G22" i="30"/>
  <c r="H22" i="30"/>
  <c r="I22" i="30"/>
  <c r="J22" i="30"/>
  <c r="A23" i="30"/>
  <c r="B23" i="30"/>
  <c r="C23" i="30"/>
  <c r="D23" i="30"/>
  <c r="E23" i="30"/>
  <c r="F23" i="30"/>
  <c r="G23" i="30"/>
  <c r="H23" i="30"/>
  <c r="I23" i="30"/>
  <c r="J23" i="30"/>
  <c r="A24" i="30"/>
  <c r="B24" i="30"/>
  <c r="C24" i="30"/>
  <c r="D24" i="30"/>
  <c r="E24" i="30"/>
  <c r="F24" i="30"/>
  <c r="G24" i="30"/>
  <c r="H24" i="30"/>
  <c r="I24" i="30"/>
  <c r="J24" i="30"/>
  <c r="A25" i="30"/>
  <c r="B25" i="30"/>
  <c r="C25" i="30"/>
  <c r="D25" i="30"/>
  <c r="E25" i="30"/>
  <c r="F25" i="30"/>
  <c r="G25" i="30"/>
  <c r="H25" i="30"/>
  <c r="I25" i="30"/>
  <c r="J25" i="30"/>
  <c r="A26" i="30"/>
  <c r="B26" i="30"/>
  <c r="C26" i="30"/>
  <c r="D26" i="30"/>
  <c r="E26" i="30"/>
  <c r="F26" i="30"/>
  <c r="G26" i="30"/>
  <c r="H26" i="30"/>
  <c r="I26" i="30"/>
  <c r="J26" i="30"/>
  <c r="A27" i="30"/>
  <c r="B27" i="30"/>
  <c r="C27" i="30"/>
  <c r="D27" i="30"/>
  <c r="E27" i="30"/>
  <c r="F27" i="30"/>
  <c r="G27" i="30"/>
  <c r="H27" i="30"/>
  <c r="I27" i="30"/>
  <c r="J27" i="30"/>
  <c r="A28" i="30"/>
  <c r="B28" i="30"/>
  <c r="C28" i="30"/>
  <c r="D28" i="30"/>
  <c r="E28" i="30"/>
  <c r="F28" i="30"/>
  <c r="G28" i="30"/>
  <c r="H28" i="30"/>
  <c r="I28" i="30"/>
  <c r="J28" i="30"/>
  <c r="A29" i="30"/>
  <c r="B29" i="30"/>
  <c r="C29" i="30"/>
  <c r="D29" i="30"/>
  <c r="E29" i="30"/>
  <c r="F29" i="30"/>
  <c r="G29" i="30"/>
  <c r="H29" i="30"/>
  <c r="I29" i="30"/>
  <c r="J29" i="30"/>
  <c r="A30" i="30"/>
  <c r="B30" i="30"/>
  <c r="C30" i="30"/>
  <c r="D30" i="30"/>
  <c r="E30" i="30"/>
  <c r="F30" i="30"/>
  <c r="G30" i="30"/>
  <c r="H30" i="30"/>
  <c r="I30" i="30"/>
  <c r="J30" i="30"/>
  <c r="A31" i="30"/>
  <c r="B31" i="30"/>
  <c r="C31" i="30"/>
  <c r="D31" i="30"/>
  <c r="E31" i="30"/>
  <c r="F31" i="30"/>
  <c r="G31" i="30"/>
  <c r="H31" i="30"/>
  <c r="I31" i="30"/>
  <c r="J31" i="30"/>
  <c r="A32" i="30"/>
  <c r="B32" i="30"/>
  <c r="C32" i="30"/>
  <c r="D32" i="30"/>
  <c r="E32" i="30"/>
  <c r="F32" i="30"/>
  <c r="G32" i="30"/>
  <c r="H32" i="30"/>
  <c r="I32" i="30"/>
  <c r="J32" i="30"/>
  <c r="A33" i="30"/>
  <c r="B33" i="30"/>
  <c r="C33" i="30"/>
  <c r="D33" i="30"/>
  <c r="E33" i="30"/>
  <c r="F33" i="30"/>
  <c r="G33" i="30"/>
  <c r="H33" i="30"/>
  <c r="I33" i="30"/>
  <c r="J33" i="30"/>
  <c r="A34" i="30"/>
  <c r="B34" i="30"/>
  <c r="C34" i="30"/>
  <c r="D34" i="30"/>
  <c r="E34" i="30"/>
  <c r="F34" i="30"/>
  <c r="G34" i="30"/>
  <c r="H34" i="30"/>
  <c r="I34" i="30"/>
  <c r="J34" i="30"/>
  <c r="A3" i="29"/>
  <c r="J3" i="29"/>
  <c r="A5" i="29"/>
  <c r="B5" i="29"/>
  <c r="C5" i="29"/>
  <c r="D5" i="29"/>
  <c r="E5" i="29"/>
  <c r="F5" i="29"/>
  <c r="G5" i="29"/>
  <c r="H5" i="29"/>
  <c r="I5" i="29"/>
  <c r="J5" i="29"/>
  <c r="A6" i="29"/>
  <c r="B6" i="29"/>
  <c r="C6" i="29"/>
  <c r="D6" i="29"/>
  <c r="E6" i="29"/>
  <c r="F6" i="29"/>
  <c r="G6" i="29"/>
  <c r="H6" i="29"/>
  <c r="I6" i="29"/>
  <c r="J6" i="29"/>
  <c r="A7" i="29"/>
  <c r="B7" i="29"/>
  <c r="C7" i="29"/>
  <c r="D7" i="29"/>
  <c r="E7" i="29"/>
  <c r="F7" i="29"/>
  <c r="G7" i="29"/>
  <c r="H7" i="29"/>
  <c r="I7" i="29"/>
  <c r="J7" i="29"/>
  <c r="A8" i="29"/>
  <c r="B8" i="29"/>
  <c r="C8" i="29"/>
  <c r="D8" i="29"/>
  <c r="E8" i="29"/>
  <c r="F8" i="29"/>
  <c r="G8" i="29"/>
  <c r="H8" i="29"/>
  <c r="I8" i="29"/>
  <c r="J8" i="29"/>
  <c r="A9" i="29"/>
  <c r="B9" i="29"/>
  <c r="C9" i="29"/>
  <c r="D9" i="29"/>
  <c r="E9" i="29"/>
  <c r="F9" i="29"/>
  <c r="G9" i="29"/>
  <c r="H9" i="29"/>
  <c r="I9" i="29"/>
  <c r="J9" i="29"/>
  <c r="A10" i="29"/>
  <c r="B10" i="29"/>
  <c r="C10" i="29"/>
  <c r="D10" i="29"/>
  <c r="E10" i="29"/>
  <c r="F10" i="29"/>
  <c r="G10" i="29"/>
  <c r="H10" i="29"/>
  <c r="I10" i="29"/>
  <c r="J10" i="29"/>
  <c r="A11" i="29"/>
  <c r="B11" i="29"/>
  <c r="C11" i="29"/>
  <c r="D11" i="29"/>
  <c r="E11" i="29"/>
  <c r="F11" i="29"/>
  <c r="G11" i="29"/>
  <c r="H11" i="29"/>
  <c r="I11" i="29"/>
  <c r="J11" i="29"/>
  <c r="A12" i="29"/>
  <c r="B12" i="29"/>
  <c r="C12" i="29"/>
  <c r="D12" i="29"/>
  <c r="E12" i="29"/>
  <c r="F12" i="29"/>
  <c r="G12" i="29"/>
  <c r="H12" i="29"/>
  <c r="I12" i="29"/>
  <c r="J12" i="29"/>
  <c r="A13" i="29"/>
  <c r="B13" i="29"/>
  <c r="C13" i="29"/>
  <c r="D13" i="29"/>
  <c r="E13" i="29"/>
  <c r="F13" i="29"/>
  <c r="G13" i="29"/>
  <c r="H13" i="29"/>
  <c r="I13" i="29"/>
  <c r="J13" i="29"/>
  <c r="A14" i="29"/>
  <c r="B14" i="29"/>
  <c r="C14" i="29"/>
  <c r="D14" i="29"/>
  <c r="E14" i="29"/>
  <c r="F14" i="29"/>
  <c r="G14" i="29"/>
  <c r="H14" i="29"/>
  <c r="I14" i="29"/>
  <c r="J14" i="29"/>
  <c r="A15" i="29"/>
  <c r="B15" i="29"/>
  <c r="C15" i="29"/>
  <c r="D15" i="29"/>
  <c r="E15" i="29"/>
  <c r="F15" i="29"/>
  <c r="G15" i="29"/>
  <c r="H15" i="29"/>
  <c r="I15" i="29"/>
  <c r="J15" i="29"/>
  <c r="A16" i="29"/>
  <c r="B16" i="29"/>
  <c r="C16" i="29"/>
  <c r="D16" i="29"/>
  <c r="E16" i="29"/>
  <c r="F16" i="29"/>
  <c r="G16" i="29"/>
  <c r="H16" i="29"/>
  <c r="I16" i="29"/>
  <c r="J16" i="29"/>
  <c r="A17" i="29"/>
  <c r="B17" i="29"/>
  <c r="C17" i="29"/>
  <c r="D17" i="29"/>
  <c r="E17" i="29"/>
  <c r="F17" i="29"/>
  <c r="G17" i="29"/>
  <c r="H17" i="29"/>
  <c r="I17" i="29"/>
  <c r="J17" i="29"/>
  <c r="A18" i="29"/>
  <c r="B18" i="29"/>
  <c r="C18" i="29"/>
  <c r="D18" i="29"/>
  <c r="E18" i="29"/>
  <c r="F18" i="29"/>
  <c r="G18" i="29"/>
  <c r="H18" i="29"/>
  <c r="I18" i="29"/>
  <c r="J18" i="29"/>
  <c r="A19" i="29"/>
  <c r="B19" i="29"/>
  <c r="C19" i="29"/>
  <c r="D19" i="29"/>
  <c r="E19" i="29"/>
  <c r="F19" i="29"/>
  <c r="G19" i="29"/>
  <c r="H19" i="29"/>
  <c r="I19" i="29"/>
  <c r="J19" i="29"/>
  <c r="A20" i="29"/>
  <c r="B20" i="29"/>
  <c r="C20" i="29"/>
  <c r="D20" i="29"/>
  <c r="E20" i="29"/>
  <c r="F20" i="29"/>
  <c r="G20" i="29"/>
  <c r="H20" i="29"/>
  <c r="I20" i="29"/>
  <c r="J20" i="29"/>
  <c r="A21" i="29"/>
  <c r="B21" i="29"/>
  <c r="C21" i="29"/>
  <c r="D21" i="29"/>
  <c r="E21" i="29"/>
  <c r="F21" i="29"/>
  <c r="G21" i="29"/>
  <c r="H21" i="29"/>
  <c r="I21" i="29"/>
  <c r="J21" i="29"/>
  <c r="A22" i="29"/>
  <c r="B22" i="29"/>
  <c r="C22" i="29"/>
  <c r="D22" i="29"/>
  <c r="E22" i="29"/>
  <c r="F22" i="29"/>
  <c r="G22" i="29"/>
  <c r="H22" i="29"/>
  <c r="I22" i="29"/>
  <c r="J22" i="29"/>
  <c r="A23" i="29"/>
  <c r="B23" i="29"/>
  <c r="C23" i="29"/>
  <c r="D23" i="29"/>
  <c r="E23" i="29"/>
  <c r="F23" i="29"/>
  <c r="G23" i="29"/>
  <c r="H23" i="29"/>
  <c r="I23" i="29"/>
  <c r="J23" i="29"/>
  <c r="A24" i="29"/>
  <c r="B24" i="29"/>
  <c r="C24" i="29"/>
  <c r="D24" i="29"/>
  <c r="E24" i="29"/>
  <c r="F24" i="29"/>
  <c r="G24" i="29"/>
  <c r="H24" i="29"/>
  <c r="I24" i="29"/>
  <c r="J24" i="29"/>
  <c r="A25" i="29"/>
  <c r="B25" i="29"/>
  <c r="C25" i="29"/>
  <c r="D25" i="29"/>
  <c r="E25" i="29"/>
  <c r="F25" i="29"/>
  <c r="G25" i="29"/>
  <c r="H25" i="29"/>
  <c r="I25" i="29"/>
  <c r="J25" i="29"/>
  <c r="A26" i="29"/>
  <c r="B26" i="29"/>
  <c r="C26" i="29"/>
  <c r="D26" i="29"/>
  <c r="E26" i="29"/>
  <c r="F26" i="29"/>
  <c r="G26" i="29"/>
  <c r="H26" i="29"/>
  <c r="I26" i="29"/>
  <c r="J26" i="29"/>
  <c r="A27" i="29"/>
  <c r="B27" i="29"/>
  <c r="C27" i="29"/>
  <c r="D27" i="29"/>
  <c r="E27" i="29"/>
  <c r="F27" i="29"/>
  <c r="G27" i="29"/>
  <c r="H27" i="29"/>
  <c r="I27" i="29"/>
  <c r="J27" i="29"/>
  <c r="A28" i="29"/>
  <c r="B28" i="29"/>
  <c r="C28" i="29"/>
  <c r="D28" i="29"/>
  <c r="E28" i="29"/>
  <c r="F28" i="29"/>
  <c r="G28" i="29"/>
  <c r="H28" i="29"/>
  <c r="I28" i="29"/>
  <c r="J28" i="29"/>
  <c r="A29" i="29"/>
  <c r="B29" i="29"/>
  <c r="C29" i="29"/>
  <c r="D29" i="29"/>
  <c r="E29" i="29"/>
  <c r="F29" i="29"/>
  <c r="G29" i="29"/>
  <c r="H29" i="29"/>
  <c r="I29" i="29"/>
  <c r="J29" i="29"/>
  <c r="A30" i="29"/>
  <c r="B30" i="29"/>
  <c r="C30" i="29"/>
  <c r="D30" i="29"/>
  <c r="E30" i="29"/>
  <c r="F30" i="29"/>
  <c r="G30" i="29"/>
  <c r="H30" i="29"/>
  <c r="I30" i="29"/>
  <c r="J30" i="29"/>
  <c r="A31" i="29"/>
  <c r="B31" i="29"/>
  <c r="C31" i="29"/>
  <c r="D31" i="29"/>
  <c r="E31" i="29"/>
  <c r="F31" i="29"/>
  <c r="G31" i="29"/>
  <c r="H31" i="29"/>
  <c r="I31" i="29"/>
  <c r="J31" i="29"/>
  <c r="A32" i="29"/>
  <c r="B32" i="29"/>
  <c r="C32" i="29"/>
  <c r="D32" i="29"/>
  <c r="E32" i="29"/>
  <c r="F32" i="29"/>
  <c r="G32" i="29"/>
  <c r="H32" i="29"/>
  <c r="I32" i="29"/>
  <c r="J32" i="29"/>
  <c r="A33" i="29"/>
  <c r="B33" i="29"/>
  <c r="C33" i="29"/>
  <c r="D33" i="29"/>
  <c r="E33" i="29"/>
  <c r="F33" i="29"/>
  <c r="G33" i="29"/>
  <c r="H33" i="29"/>
  <c r="I33" i="29"/>
  <c r="J33" i="29"/>
  <c r="A34" i="29"/>
  <c r="B34" i="29"/>
  <c r="C34" i="29"/>
  <c r="D34" i="29"/>
  <c r="E34" i="29"/>
  <c r="F34" i="29"/>
  <c r="G34" i="29"/>
  <c r="H34" i="29"/>
  <c r="I34" i="29"/>
  <c r="J34" i="29"/>
  <c r="A3" i="28"/>
  <c r="J3" i="28"/>
  <c r="A5" i="28"/>
  <c r="B5" i="28"/>
  <c r="C5" i="28"/>
  <c r="D5" i="28"/>
  <c r="E5" i="28"/>
  <c r="F5" i="28"/>
  <c r="G5" i="28"/>
  <c r="H5" i="28"/>
  <c r="I5" i="28"/>
  <c r="J5" i="28"/>
  <c r="A6" i="28"/>
  <c r="B6" i="28"/>
  <c r="C6" i="28"/>
  <c r="D6" i="28"/>
  <c r="E6" i="28"/>
  <c r="F6" i="28"/>
  <c r="G6" i="28"/>
  <c r="H6" i="28"/>
  <c r="I6" i="28"/>
  <c r="J6" i="28"/>
  <c r="A7" i="28"/>
  <c r="B7" i="28"/>
  <c r="C7" i="28"/>
  <c r="D7" i="28"/>
  <c r="E7" i="28"/>
  <c r="F7" i="28"/>
  <c r="G7" i="28"/>
  <c r="H7" i="28"/>
  <c r="I7" i="28"/>
  <c r="J7" i="28"/>
  <c r="A8" i="28"/>
  <c r="B8" i="28"/>
  <c r="C8" i="28"/>
  <c r="D8" i="28"/>
  <c r="E8" i="28"/>
  <c r="F8" i="28"/>
  <c r="G8" i="28"/>
  <c r="H8" i="28"/>
  <c r="I8" i="28"/>
  <c r="J8" i="28"/>
  <c r="A9" i="28"/>
  <c r="B9" i="28"/>
  <c r="C9" i="28"/>
  <c r="D9" i="28"/>
  <c r="E9" i="28"/>
  <c r="F9" i="28"/>
  <c r="G9" i="28"/>
  <c r="H9" i="28"/>
  <c r="I9" i="28"/>
  <c r="J9" i="28"/>
  <c r="A10" i="28"/>
  <c r="B10" i="28"/>
  <c r="C10" i="28"/>
  <c r="D10" i="28"/>
  <c r="E10" i="28"/>
  <c r="F10" i="28"/>
  <c r="G10" i="28"/>
  <c r="H10" i="28"/>
  <c r="I10" i="28"/>
  <c r="J10" i="28"/>
  <c r="A11" i="28"/>
  <c r="B11" i="28"/>
  <c r="C11" i="28"/>
  <c r="D11" i="28"/>
  <c r="E11" i="28"/>
  <c r="F11" i="28"/>
  <c r="G11" i="28"/>
  <c r="H11" i="28"/>
  <c r="I11" i="28"/>
  <c r="J11" i="28"/>
  <c r="A12" i="28"/>
  <c r="B12" i="28"/>
  <c r="C12" i="28"/>
  <c r="D12" i="28"/>
  <c r="E12" i="28"/>
  <c r="F12" i="28"/>
  <c r="G12" i="28"/>
  <c r="H12" i="28"/>
  <c r="I12" i="28"/>
  <c r="J12" i="28"/>
  <c r="A13" i="28"/>
  <c r="B13" i="28"/>
  <c r="C13" i="28"/>
  <c r="D13" i="28"/>
  <c r="E13" i="28"/>
  <c r="F13" i="28"/>
  <c r="G13" i="28"/>
  <c r="H13" i="28"/>
  <c r="I13" i="28"/>
  <c r="J13" i="28"/>
  <c r="A14" i="28"/>
  <c r="B14" i="28"/>
  <c r="C14" i="28"/>
  <c r="D14" i="28"/>
  <c r="E14" i="28"/>
  <c r="F14" i="28"/>
  <c r="G14" i="28"/>
  <c r="H14" i="28"/>
  <c r="I14" i="28"/>
  <c r="J14" i="28"/>
  <c r="A15" i="28"/>
  <c r="B15" i="28"/>
  <c r="C15" i="28"/>
  <c r="D15" i="28"/>
  <c r="E15" i="28"/>
  <c r="F15" i="28"/>
  <c r="G15" i="28"/>
  <c r="H15" i="28"/>
  <c r="I15" i="28"/>
  <c r="J15" i="28"/>
  <c r="A16" i="28"/>
  <c r="B16" i="28"/>
  <c r="C16" i="28"/>
  <c r="D16" i="28"/>
  <c r="E16" i="28"/>
  <c r="F16" i="28"/>
  <c r="G16" i="28"/>
  <c r="H16" i="28"/>
  <c r="I16" i="28"/>
  <c r="J16" i="28"/>
  <c r="A17" i="28"/>
  <c r="B17" i="28"/>
  <c r="C17" i="28"/>
  <c r="D17" i="28"/>
  <c r="E17" i="28"/>
  <c r="F17" i="28"/>
  <c r="G17" i="28"/>
  <c r="H17" i="28"/>
  <c r="I17" i="28"/>
  <c r="J17" i="28"/>
  <c r="A18" i="28"/>
  <c r="B18" i="28"/>
  <c r="C18" i="28"/>
  <c r="D18" i="28"/>
  <c r="E18" i="28"/>
  <c r="F18" i="28"/>
  <c r="G18" i="28"/>
  <c r="H18" i="28"/>
  <c r="I18" i="28"/>
  <c r="J18" i="28"/>
  <c r="A19" i="28"/>
  <c r="B19" i="28"/>
  <c r="C19" i="28"/>
  <c r="D19" i="28"/>
  <c r="E19" i="28"/>
  <c r="F19" i="28"/>
  <c r="G19" i="28"/>
  <c r="H19" i="28"/>
  <c r="I19" i="28"/>
  <c r="J19" i="28"/>
  <c r="A20" i="28"/>
  <c r="B20" i="28"/>
  <c r="C20" i="28"/>
  <c r="D20" i="28"/>
  <c r="E20" i="28"/>
  <c r="F20" i="28"/>
  <c r="G20" i="28"/>
  <c r="H20" i="28"/>
  <c r="I20" i="28"/>
  <c r="J20" i="28"/>
  <c r="A21" i="28"/>
  <c r="B21" i="28"/>
  <c r="C21" i="28"/>
  <c r="D21" i="28"/>
  <c r="E21" i="28"/>
  <c r="F21" i="28"/>
  <c r="G21" i="28"/>
  <c r="H21" i="28"/>
  <c r="I21" i="28"/>
  <c r="J21" i="28"/>
  <c r="A22" i="28"/>
  <c r="B22" i="28"/>
  <c r="C22" i="28"/>
  <c r="D22" i="28"/>
  <c r="E22" i="28"/>
  <c r="F22" i="28"/>
  <c r="G22" i="28"/>
  <c r="H22" i="28"/>
  <c r="I22" i="28"/>
  <c r="J22" i="28"/>
  <c r="A23" i="28"/>
  <c r="B23" i="28"/>
  <c r="C23" i="28"/>
  <c r="D23" i="28"/>
  <c r="E23" i="28"/>
  <c r="F23" i="28"/>
  <c r="G23" i="28"/>
  <c r="H23" i="28"/>
  <c r="I23" i="28"/>
  <c r="J23" i="28"/>
  <c r="A24" i="28"/>
  <c r="B24" i="28"/>
  <c r="C24" i="28"/>
  <c r="D24" i="28"/>
  <c r="E24" i="28"/>
  <c r="F24" i="28"/>
  <c r="G24" i="28"/>
  <c r="H24" i="28"/>
  <c r="I24" i="28"/>
  <c r="J24" i="28"/>
  <c r="A25" i="28"/>
  <c r="B25" i="28"/>
  <c r="C25" i="28"/>
  <c r="D25" i="28"/>
  <c r="E25" i="28"/>
  <c r="F25" i="28"/>
  <c r="G25" i="28"/>
  <c r="H25" i="28"/>
  <c r="I25" i="28"/>
  <c r="J25" i="28"/>
  <c r="A26" i="28"/>
  <c r="B26" i="28"/>
  <c r="C26" i="28"/>
  <c r="D26" i="28"/>
  <c r="E26" i="28"/>
  <c r="F26" i="28"/>
  <c r="G26" i="28"/>
  <c r="H26" i="28"/>
  <c r="I26" i="28"/>
  <c r="J26" i="28"/>
  <c r="A27" i="28"/>
  <c r="B27" i="28"/>
  <c r="C27" i="28"/>
  <c r="D27" i="28"/>
  <c r="E27" i="28"/>
  <c r="F27" i="28"/>
  <c r="G27" i="28"/>
  <c r="H27" i="28"/>
  <c r="I27" i="28"/>
  <c r="J27" i="28"/>
  <c r="A28" i="28"/>
  <c r="B28" i="28"/>
  <c r="C28" i="28"/>
  <c r="D28" i="28"/>
  <c r="E28" i="28"/>
  <c r="F28" i="28"/>
  <c r="G28" i="28"/>
  <c r="H28" i="28"/>
  <c r="I28" i="28"/>
  <c r="J28" i="28"/>
  <c r="A29" i="28"/>
  <c r="B29" i="28"/>
  <c r="C29" i="28"/>
  <c r="D29" i="28"/>
  <c r="E29" i="28"/>
  <c r="F29" i="28"/>
  <c r="G29" i="28"/>
  <c r="H29" i="28"/>
  <c r="I29" i="28"/>
  <c r="J29" i="28"/>
  <c r="A30" i="28"/>
  <c r="B30" i="28"/>
  <c r="C30" i="28"/>
  <c r="D30" i="28"/>
  <c r="E30" i="28"/>
  <c r="F30" i="28"/>
  <c r="G30" i="28"/>
  <c r="H30" i="28"/>
  <c r="I30" i="28"/>
  <c r="J30" i="28"/>
  <c r="A31" i="28"/>
  <c r="B31" i="28"/>
  <c r="C31" i="28"/>
  <c r="D31" i="28"/>
  <c r="E31" i="28"/>
  <c r="F31" i="28"/>
  <c r="G31" i="28"/>
  <c r="H31" i="28"/>
  <c r="I31" i="28"/>
  <c r="J31" i="28"/>
  <c r="A32" i="28"/>
  <c r="B32" i="28"/>
  <c r="C32" i="28"/>
  <c r="D32" i="28"/>
  <c r="E32" i="28"/>
  <c r="F32" i="28"/>
  <c r="G32" i="28"/>
  <c r="H32" i="28"/>
  <c r="I32" i="28"/>
  <c r="J32" i="28"/>
  <c r="A33" i="28"/>
  <c r="B33" i="28"/>
  <c r="C33" i="28"/>
  <c r="D33" i="28"/>
  <c r="E33" i="28"/>
  <c r="F33" i="28"/>
  <c r="G33" i="28"/>
  <c r="H33" i="28"/>
  <c r="I33" i="28"/>
  <c r="J33" i="28"/>
  <c r="A34" i="28"/>
  <c r="B34" i="28"/>
  <c r="C34" i="28"/>
  <c r="D34" i="28"/>
  <c r="E34" i="28"/>
  <c r="F34" i="28"/>
  <c r="G34" i="28"/>
  <c r="H34" i="28"/>
  <c r="I34" i="28"/>
  <c r="J34" i="28"/>
  <c r="A3" i="27"/>
  <c r="J3" i="27"/>
  <c r="A5" i="27"/>
  <c r="B5" i="27"/>
  <c r="C5" i="27"/>
  <c r="D5" i="27"/>
  <c r="E5" i="27"/>
  <c r="F5" i="27"/>
  <c r="G5" i="27"/>
  <c r="H5" i="27"/>
  <c r="I5" i="27"/>
  <c r="J5" i="27"/>
  <c r="A6" i="27"/>
  <c r="B6" i="27"/>
  <c r="C6" i="27"/>
  <c r="D6" i="27"/>
  <c r="E6" i="27"/>
  <c r="F6" i="27"/>
  <c r="G6" i="27"/>
  <c r="H6" i="27"/>
  <c r="I6" i="27"/>
  <c r="J6" i="27"/>
  <c r="A7" i="27"/>
  <c r="B7" i="27"/>
  <c r="C7" i="27"/>
  <c r="D7" i="27"/>
  <c r="E7" i="27"/>
  <c r="F7" i="27"/>
  <c r="G7" i="27"/>
  <c r="H7" i="27"/>
  <c r="I7" i="27"/>
  <c r="J7" i="27"/>
  <c r="A8" i="27"/>
  <c r="B8" i="27"/>
  <c r="C8" i="27"/>
  <c r="D8" i="27"/>
  <c r="E8" i="27"/>
  <c r="F8" i="27"/>
  <c r="G8" i="27"/>
  <c r="H8" i="27"/>
  <c r="I8" i="27"/>
  <c r="J8" i="27"/>
  <c r="A9" i="27"/>
  <c r="B9" i="27"/>
  <c r="C9" i="27"/>
  <c r="D9" i="27"/>
  <c r="E9" i="27"/>
  <c r="F9" i="27"/>
  <c r="G9" i="27"/>
  <c r="H9" i="27"/>
  <c r="I9" i="27"/>
  <c r="J9" i="27"/>
  <c r="A10" i="27"/>
  <c r="B10" i="27"/>
  <c r="C10" i="27"/>
  <c r="D10" i="27"/>
  <c r="E10" i="27"/>
  <c r="F10" i="27"/>
  <c r="G10" i="27"/>
  <c r="H10" i="27"/>
  <c r="I10" i="27"/>
  <c r="J10" i="27"/>
  <c r="A11" i="27"/>
  <c r="B11" i="27"/>
  <c r="C11" i="27"/>
  <c r="D11" i="27"/>
  <c r="E11" i="27"/>
  <c r="F11" i="27"/>
  <c r="G11" i="27"/>
  <c r="H11" i="27"/>
  <c r="I11" i="27"/>
  <c r="J11" i="27"/>
  <c r="A12" i="27"/>
  <c r="B12" i="27"/>
  <c r="C12" i="27"/>
  <c r="D12" i="27"/>
  <c r="E12" i="27"/>
  <c r="F12" i="27"/>
  <c r="G12" i="27"/>
  <c r="H12" i="27"/>
  <c r="I12" i="27"/>
  <c r="J12" i="27"/>
  <c r="A13" i="27"/>
  <c r="B13" i="27"/>
  <c r="C13" i="27"/>
  <c r="D13" i="27"/>
  <c r="E13" i="27"/>
  <c r="F13" i="27"/>
  <c r="G13" i="27"/>
  <c r="H13" i="27"/>
  <c r="I13" i="27"/>
  <c r="J13" i="27"/>
  <c r="A14" i="27"/>
  <c r="B14" i="27"/>
  <c r="C14" i="27"/>
  <c r="D14" i="27"/>
  <c r="E14" i="27"/>
  <c r="F14" i="27"/>
  <c r="G14" i="27"/>
  <c r="H14" i="27"/>
  <c r="I14" i="27"/>
  <c r="J14" i="27"/>
  <c r="A15" i="27"/>
  <c r="B15" i="27"/>
  <c r="C15" i="27"/>
  <c r="D15" i="27"/>
  <c r="E15" i="27"/>
  <c r="F15" i="27"/>
  <c r="G15" i="27"/>
  <c r="H15" i="27"/>
  <c r="I15" i="27"/>
  <c r="J15" i="27"/>
  <c r="A16" i="27"/>
  <c r="B16" i="27"/>
  <c r="C16" i="27"/>
  <c r="D16" i="27"/>
  <c r="E16" i="27"/>
  <c r="F16" i="27"/>
  <c r="G16" i="27"/>
  <c r="H16" i="27"/>
  <c r="I16" i="27"/>
  <c r="J16" i="27"/>
  <c r="A17" i="27"/>
  <c r="B17" i="27"/>
  <c r="C17" i="27"/>
  <c r="D17" i="27"/>
  <c r="E17" i="27"/>
  <c r="F17" i="27"/>
  <c r="G17" i="27"/>
  <c r="H17" i="27"/>
  <c r="I17" i="27"/>
  <c r="J17" i="27"/>
  <c r="A18" i="27"/>
  <c r="B18" i="27"/>
  <c r="C18" i="27"/>
  <c r="D18" i="27"/>
  <c r="E18" i="27"/>
  <c r="F18" i="27"/>
  <c r="G18" i="27"/>
  <c r="H18" i="27"/>
  <c r="I18" i="27"/>
  <c r="J18" i="27"/>
  <c r="A19" i="27"/>
  <c r="B19" i="27"/>
  <c r="C19" i="27"/>
  <c r="D19" i="27"/>
  <c r="E19" i="27"/>
  <c r="F19" i="27"/>
  <c r="G19" i="27"/>
  <c r="H19" i="27"/>
  <c r="I19" i="27"/>
  <c r="J19" i="27"/>
  <c r="A20" i="27"/>
  <c r="B20" i="27"/>
  <c r="C20" i="27"/>
  <c r="D20" i="27"/>
  <c r="E20" i="27"/>
  <c r="F20" i="27"/>
  <c r="G20" i="27"/>
  <c r="H20" i="27"/>
  <c r="I20" i="27"/>
  <c r="J20" i="27"/>
  <c r="A21" i="27"/>
  <c r="B21" i="27"/>
  <c r="C21" i="27"/>
  <c r="D21" i="27"/>
  <c r="E21" i="27"/>
  <c r="F21" i="27"/>
  <c r="G21" i="27"/>
  <c r="H21" i="27"/>
  <c r="I21" i="27"/>
  <c r="J21" i="27"/>
  <c r="A22" i="27"/>
  <c r="B22" i="27"/>
  <c r="C22" i="27"/>
  <c r="D22" i="27"/>
  <c r="E22" i="27"/>
  <c r="F22" i="27"/>
  <c r="G22" i="27"/>
  <c r="H22" i="27"/>
  <c r="I22" i="27"/>
  <c r="J22" i="27"/>
  <c r="A23" i="27"/>
  <c r="B23" i="27"/>
  <c r="C23" i="27"/>
  <c r="D23" i="27"/>
  <c r="E23" i="27"/>
  <c r="F23" i="27"/>
  <c r="G23" i="27"/>
  <c r="H23" i="27"/>
  <c r="I23" i="27"/>
  <c r="J23" i="27"/>
  <c r="A24" i="27"/>
  <c r="B24" i="27"/>
  <c r="C24" i="27"/>
  <c r="D24" i="27"/>
  <c r="E24" i="27"/>
  <c r="F24" i="27"/>
  <c r="G24" i="27"/>
  <c r="H24" i="27"/>
  <c r="I24" i="27"/>
  <c r="J24" i="27"/>
  <c r="A25" i="27"/>
  <c r="B25" i="27"/>
  <c r="C25" i="27"/>
  <c r="D25" i="27"/>
  <c r="E25" i="27"/>
  <c r="F25" i="27"/>
  <c r="G25" i="27"/>
  <c r="H25" i="27"/>
  <c r="I25" i="27"/>
  <c r="J25" i="27"/>
  <c r="A26" i="27"/>
  <c r="B26" i="27"/>
  <c r="C26" i="27"/>
  <c r="D26" i="27"/>
  <c r="E26" i="27"/>
  <c r="F26" i="27"/>
  <c r="G26" i="27"/>
  <c r="H26" i="27"/>
  <c r="I26" i="27"/>
  <c r="J26" i="27"/>
  <c r="A27" i="27"/>
  <c r="B27" i="27"/>
  <c r="C27" i="27"/>
  <c r="D27" i="27"/>
  <c r="E27" i="27"/>
  <c r="F27" i="27"/>
  <c r="G27" i="27"/>
  <c r="H27" i="27"/>
  <c r="I27" i="27"/>
  <c r="J27" i="27"/>
  <c r="A28" i="27"/>
  <c r="B28" i="27"/>
  <c r="C28" i="27"/>
  <c r="D28" i="27"/>
  <c r="E28" i="27"/>
  <c r="F28" i="27"/>
  <c r="G28" i="27"/>
  <c r="H28" i="27"/>
  <c r="I28" i="27"/>
  <c r="J28" i="27"/>
  <c r="A29" i="27"/>
  <c r="B29" i="27"/>
  <c r="C29" i="27"/>
  <c r="D29" i="27"/>
  <c r="E29" i="27"/>
  <c r="F29" i="27"/>
  <c r="G29" i="27"/>
  <c r="H29" i="27"/>
  <c r="I29" i="27"/>
  <c r="J29" i="27"/>
  <c r="A30" i="27"/>
  <c r="B30" i="27"/>
  <c r="C30" i="27"/>
  <c r="D30" i="27"/>
  <c r="E30" i="27"/>
  <c r="F30" i="27"/>
  <c r="G30" i="27"/>
  <c r="H30" i="27"/>
  <c r="I30" i="27"/>
  <c r="J30" i="27"/>
  <c r="A31" i="27"/>
  <c r="B31" i="27"/>
  <c r="C31" i="27"/>
  <c r="D31" i="27"/>
  <c r="E31" i="27"/>
  <c r="F31" i="27"/>
  <c r="G31" i="27"/>
  <c r="H31" i="27"/>
  <c r="I31" i="27"/>
  <c r="J31" i="27"/>
  <c r="A32" i="27"/>
  <c r="B32" i="27"/>
  <c r="C32" i="27"/>
  <c r="D32" i="27"/>
  <c r="E32" i="27"/>
  <c r="F32" i="27"/>
  <c r="G32" i="27"/>
  <c r="H32" i="27"/>
  <c r="I32" i="27"/>
  <c r="J32" i="27"/>
  <c r="A33" i="27"/>
  <c r="B33" i="27"/>
  <c r="C33" i="27"/>
  <c r="D33" i="27"/>
  <c r="E33" i="27"/>
  <c r="F33" i="27"/>
  <c r="G33" i="27"/>
  <c r="H33" i="27"/>
  <c r="I33" i="27"/>
  <c r="J33" i="27"/>
  <c r="A34" i="27"/>
  <c r="B34" i="27"/>
  <c r="C34" i="27"/>
  <c r="D34" i="27"/>
  <c r="E34" i="27"/>
  <c r="F34" i="27"/>
  <c r="G34" i="27"/>
  <c r="H34" i="27"/>
  <c r="I34" i="27"/>
  <c r="J34" i="27"/>
  <c r="A3" i="26"/>
  <c r="J3" i="26"/>
  <c r="A5" i="26"/>
  <c r="B5" i="26"/>
  <c r="C5" i="26"/>
  <c r="D5" i="26"/>
  <c r="E5" i="26"/>
  <c r="F5" i="26"/>
  <c r="G5" i="26"/>
  <c r="H5" i="26"/>
  <c r="I5" i="26"/>
  <c r="J5" i="26"/>
  <c r="A6" i="26"/>
  <c r="B6" i="26"/>
  <c r="C6" i="26"/>
  <c r="D6" i="26"/>
  <c r="E6" i="26"/>
  <c r="F6" i="26"/>
  <c r="G6" i="26"/>
  <c r="H6" i="26"/>
  <c r="I6" i="26"/>
  <c r="J6" i="26"/>
  <c r="A7" i="26"/>
  <c r="B7" i="26"/>
  <c r="C7" i="26"/>
  <c r="D7" i="26"/>
  <c r="E7" i="26"/>
  <c r="F7" i="26"/>
  <c r="G7" i="26"/>
  <c r="H7" i="26"/>
  <c r="I7" i="26"/>
  <c r="J7" i="26"/>
  <c r="A8" i="26"/>
  <c r="B8" i="26"/>
  <c r="C8" i="26"/>
  <c r="D8" i="26"/>
  <c r="E8" i="26"/>
  <c r="F8" i="26"/>
  <c r="G8" i="26"/>
  <c r="H8" i="26"/>
  <c r="I8" i="26"/>
  <c r="J8" i="26"/>
  <c r="A9" i="26"/>
  <c r="B9" i="26"/>
  <c r="C9" i="26"/>
  <c r="D9" i="26"/>
  <c r="E9" i="26"/>
  <c r="F9" i="26"/>
  <c r="G9" i="26"/>
  <c r="H9" i="26"/>
  <c r="I9" i="26"/>
  <c r="J9" i="26"/>
  <c r="A10" i="26"/>
  <c r="B10" i="26"/>
  <c r="C10" i="26"/>
  <c r="D10" i="26"/>
  <c r="E10" i="26"/>
  <c r="F10" i="26"/>
  <c r="G10" i="26"/>
  <c r="H10" i="26"/>
  <c r="I10" i="26"/>
  <c r="J10" i="26"/>
  <c r="A11" i="26"/>
  <c r="B11" i="26"/>
  <c r="C11" i="26"/>
  <c r="D11" i="26"/>
  <c r="E11" i="26"/>
  <c r="F11" i="26"/>
  <c r="G11" i="26"/>
  <c r="H11" i="26"/>
  <c r="I11" i="26"/>
  <c r="J11" i="26"/>
  <c r="A12" i="26"/>
  <c r="B12" i="26"/>
  <c r="C12" i="26"/>
  <c r="D12" i="26"/>
  <c r="E12" i="26"/>
  <c r="F12" i="26"/>
  <c r="G12" i="26"/>
  <c r="H12" i="26"/>
  <c r="I12" i="26"/>
  <c r="J12" i="26"/>
  <c r="A13" i="26"/>
  <c r="B13" i="26"/>
  <c r="C13" i="26"/>
  <c r="D13" i="26"/>
  <c r="E13" i="26"/>
  <c r="F13" i="26"/>
  <c r="G13" i="26"/>
  <c r="H13" i="26"/>
  <c r="I13" i="26"/>
  <c r="J13" i="26"/>
  <c r="A14" i="26"/>
  <c r="B14" i="26"/>
  <c r="C14" i="26"/>
  <c r="D14" i="26"/>
  <c r="E14" i="26"/>
  <c r="F14" i="26"/>
  <c r="G14" i="26"/>
  <c r="H14" i="26"/>
  <c r="I14" i="26"/>
  <c r="J14" i="26"/>
  <c r="A15" i="26"/>
  <c r="B15" i="26"/>
  <c r="C15" i="26"/>
  <c r="D15" i="26"/>
  <c r="E15" i="26"/>
  <c r="F15" i="26"/>
  <c r="G15" i="26"/>
  <c r="H15" i="26"/>
  <c r="I15" i="26"/>
  <c r="J15" i="26"/>
  <c r="A16" i="26"/>
  <c r="B16" i="26"/>
  <c r="C16" i="26"/>
  <c r="D16" i="26"/>
  <c r="E16" i="26"/>
  <c r="F16" i="26"/>
  <c r="G16" i="26"/>
  <c r="H16" i="26"/>
  <c r="I16" i="26"/>
  <c r="J16" i="26"/>
  <c r="A17" i="26"/>
  <c r="B17" i="26"/>
  <c r="C17" i="26"/>
  <c r="D17" i="26"/>
  <c r="E17" i="26"/>
  <c r="F17" i="26"/>
  <c r="G17" i="26"/>
  <c r="H17" i="26"/>
  <c r="I17" i="26"/>
  <c r="J17" i="26"/>
  <c r="A18" i="26"/>
  <c r="B18" i="26"/>
  <c r="C18" i="26"/>
  <c r="D18" i="26"/>
  <c r="E18" i="26"/>
  <c r="F18" i="26"/>
  <c r="G18" i="26"/>
  <c r="H18" i="26"/>
  <c r="I18" i="26"/>
  <c r="J18" i="26"/>
  <c r="A19" i="26"/>
  <c r="B19" i="26"/>
  <c r="C19" i="26"/>
  <c r="D19" i="26"/>
  <c r="E19" i="26"/>
  <c r="F19" i="26"/>
  <c r="G19" i="26"/>
  <c r="H19" i="26"/>
  <c r="I19" i="26"/>
  <c r="J19" i="26"/>
  <c r="A20" i="26"/>
  <c r="B20" i="26"/>
  <c r="C20" i="26"/>
  <c r="D20" i="26"/>
  <c r="E20" i="26"/>
  <c r="F20" i="26"/>
  <c r="G20" i="26"/>
  <c r="H20" i="26"/>
  <c r="I20" i="26"/>
  <c r="J20" i="26"/>
  <c r="A21" i="26"/>
  <c r="B21" i="26"/>
  <c r="C21" i="26"/>
  <c r="D21" i="26"/>
  <c r="E21" i="26"/>
  <c r="F21" i="26"/>
  <c r="G21" i="26"/>
  <c r="H21" i="26"/>
  <c r="I21" i="26"/>
  <c r="J21" i="26"/>
  <c r="A22" i="26"/>
  <c r="B22" i="26"/>
  <c r="C22" i="26"/>
  <c r="D22" i="26"/>
  <c r="E22" i="26"/>
  <c r="F22" i="26"/>
  <c r="G22" i="26"/>
  <c r="H22" i="26"/>
  <c r="I22" i="26"/>
  <c r="J22" i="26"/>
  <c r="A23" i="26"/>
  <c r="B23" i="26"/>
  <c r="C23" i="26"/>
  <c r="D23" i="26"/>
  <c r="E23" i="26"/>
  <c r="F23" i="26"/>
  <c r="G23" i="26"/>
  <c r="H23" i="26"/>
  <c r="I23" i="26"/>
  <c r="J23" i="26"/>
  <c r="A24" i="26"/>
  <c r="B24" i="26"/>
  <c r="C24" i="26"/>
  <c r="D24" i="26"/>
  <c r="E24" i="26"/>
  <c r="F24" i="26"/>
  <c r="G24" i="26"/>
  <c r="H24" i="26"/>
  <c r="I24" i="26"/>
  <c r="J24" i="26"/>
  <c r="A25" i="26"/>
  <c r="B25" i="26"/>
  <c r="C25" i="26"/>
  <c r="D25" i="26"/>
  <c r="E25" i="26"/>
  <c r="F25" i="26"/>
  <c r="G25" i="26"/>
  <c r="H25" i="26"/>
  <c r="I25" i="26"/>
  <c r="J25" i="26"/>
  <c r="A26" i="26"/>
  <c r="B26" i="26"/>
  <c r="C26" i="26"/>
  <c r="D26" i="26"/>
  <c r="E26" i="26"/>
  <c r="F26" i="26"/>
  <c r="G26" i="26"/>
  <c r="H26" i="26"/>
  <c r="I26" i="26"/>
  <c r="J26" i="26"/>
  <c r="A27" i="26"/>
  <c r="B27" i="26"/>
  <c r="C27" i="26"/>
  <c r="D27" i="26"/>
  <c r="E27" i="26"/>
  <c r="F27" i="26"/>
  <c r="G27" i="26"/>
  <c r="H27" i="26"/>
  <c r="I27" i="26"/>
  <c r="J27" i="26"/>
  <c r="A28" i="26"/>
  <c r="B28" i="26"/>
  <c r="C28" i="26"/>
  <c r="D28" i="26"/>
  <c r="E28" i="26"/>
  <c r="F28" i="26"/>
  <c r="G28" i="26"/>
  <c r="H28" i="26"/>
  <c r="I28" i="26"/>
  <c r="J28" i="26"/>
  <c r="A29" i="26"/>
  <c r="B29" i="26"/>
  <c r="C29" i="26"/>
  <c r="D29" i="26"/>
  <c r="E29" i="26"/>
  <c r="F29" i="26"/>
  <c r="G29" i="26"/>
  <c r="H29" i="26"/>
  <c r="I29" i="26"/>
  <c r="J29" i="26"/>
  <c r="A30" i="26"/>
  <c r="B30" i="26"/>
  <c r="C30" i="26"/>
  <c r="D30" i="26"/>
  <c r="E30" i="26"/>
  <c r="F30" i="26"/>
  <c r="G30" i="26"/>
  <c r="H30" i="26"/>
  <c r="I30" i="26"/>
  <c r="J30" i="26"/>
  <c r="A31" i="26"/>
  <c r="B31" i="26"/>
  <c r="C31" i="26"/>
  <c r="D31" i="26"/>
  <c r="E31" i="26"/>
  <c r="F31" i="26"/>
  <c r="G31" i="26"/>
  <c r="H31" i="26"/>
  <c r="I31" i="26"/>
  <c r="J31" i="26"/>
  <c r="A32" i="26"/>
  <c r="B32" i="26"/>
  <c r="C32" i="26"/>
  <c r="D32" i="26"/>
  <c r="E32" i="26"/>
  <c r="F32" i="26"/>
  <c r="G32" i="26"/>
  <c r="H32" i="26"/>
  <c r="I32" i="26"/>
  <c r="J32" i="26"/>
  <c r="A33" i="26"/>
  <c r="B33" i="26"/>
  <c r="C33" i="26"/>
  <c r="D33" i="26"/>
  <c r="E33" i="26"/>
  <c r="F33" i="26"/>
  <c r="G33" i="26"/>
  <c r="H33" i="26"/>
  <c r="I33" i="26"/>
  <c r="J33" i="26"/>
  <c r="A34" i="26"/>
  <c r="B34" i="26"/>
  <c r="C34" i="26"/>
  <c r="D34" i="26"/>
  <c r="E34" i="26"/>
  <c r="F34" i="26"/>
  <c r="G34" i="26"/>
  <c r="H34" i="26"/>
  <c r="I34" i="26"/>
  <c r="J34" i="26"/>
  <c r="A3" i="25"/>
  <c r="J3" i="25"/>
  <c r="A5" i="25"/>
  <c r="B5" i="25"/>
  <c r="C5" i="25"/>
  <c r="D5" i="25"/>
  <c r="E5" i="25"/>
  <c r="F5" i="25"/>
  <c r="G5" i="25"/>
  <c r="H5" i="25"/>
  <c r="I5" i="25"/>
  <c r="J5" i="25"/>
  <c r="A6" i="25"/>
  <c r="B6" i="25"/>
  <c r="C6" i="25"/>
  <c r="D6" i="25"/>
  <c r="E6" i="25"/>
  <c r="F6" i="25"/>
  <c r="G6" i="25"/>
  <c r="H6" i="25"/>
  <c r="I6" i="25"/>
  <c r="J6" i="25"/>
  <c r="A7" i="25"/>
  <c r="B7" i="25"/>
  <c r="C7" i="25"/>
  <c r="D7" i="25"/>
  <c r="E7" i="25"/>
  <c r="F7" i="25"/>
  <c r="G7" i="25"/>
  <c r="H7" i="25"/>
  <c r="I7" i="25"/>
  <c r="J7" i="25"/>
  <c r="A8" i="25"/>
  <c r="B8" i="25"/>
  <c r="C8" i="25"/>
  <c r="D8" i="25"/>
  <c r="E8" i="25"/>
  <c r="F8" i="25"/>
  <c r="G8" i="25"/>
  <c r="H8" i="25"/>
  <c r="I8" i="25"/>
  <c r="J8" i="25"/>
  <c r="A9" i="25"/>
  <c r="B9" i="25"/>
  <c r="C9" i="25"/>
  <c r="D9" i="25"/>
  <c r="E9" i="25"/>
  <c r="F9" i="25"/>
  <c r="G9" i="25"/>
  <c r="H9" i="25"/>
  <c r="I9" i="25"/>
  <c r="J9" i="25"/>
  <c r="A10" i="25"/>
  <c r="B10" i="25"/>
  <c r="C10" i="25"/>
  <c r="D10" i="25"/>
  <c r="E10" i="25"/>
  <c r="F10" i="25"/>
  <c r="G10" i="25"/>
  <c r="H10" i="25"/>
  <c r="I10" i="25"/>
  <c r="J10" i="25"/>
  <c r="A11" i="25"/>
  <c r="B11" i="25"/>
  <c r="C11" i="25"/>
  <c r="D11" i="25"/>
  <c r="E11" i="25"/>
  <c r="F11" i="25"/>
  <c r="G11" i="25"/>
  <c r="H11" i="25"/>
  <c r="I11" i="25"/>
  <c r="J11" i="25"/>
  <c r="A12" i="25"/>
  <c r="B12" i="25"/>
  <c r="C12" i="25"/>
  <c r="D12" i="25"/>
  <c r="E12" i="25"/>
  <c r="F12" i="25"/>
  <c r="G12" i="25"/>
  <c r="H12" i="25"/>
  <c r="I12" i="25"/>
  <c r="J12" i="25"/>
  <c r="A13" i="25"/>
  <c r="B13" i="25"/>
  <c r="C13" i="25"/>
  <c r="D13" i="25"/>
  <c r="E13" i="25"/>
  <c r="F13" i="25"/>
  <c r="G13" i="25"/>
  <c r="H13" i="25"/>
  <c r="I13" i="25"/>
  <c r="J13" i="25"/>
  <c r="A14" i="25"/>
  <c r="B14" i="25"/>
  <c r="C14" i="25"/>
  <c r="D14" i="25"/>
  <c r="E14" i="25"/>
  <c r="F14" i="25"/>
  <c r="G14" i="25"/>
  <c r="H14" i="25"/>
  <c r="I14" i="25"/>
  <c r="J14" i="25"/>
  <c r="A15" i="25"/>
  <c r="B15" i="25"/>
  <c r="C15" i="25"/>
  <c r="D15" i="25"/>
  <c r="E15" i="25"/>
  <c r="F15" i="25"/>
  <c r="G15" i="25"/>
  <c r="H15" i="25"/>
  <c r="I15" i="25"/>
  <c r="J15" i="25"/>
  <c r="A16" i="25"/>
  <c r="B16" i="25"/>
  <c r="C16" i="25"/>
  <c r="D16" i="25"/>
  <c r="E16" i="25"/>
  <c r="F16" i="25"/>
  <c r="G16" i="25"/>
  <c r="H16" i="25"/>
  <c r="I16" i="25"/>
  <c r="J16" i="25"/>
  <c r="A17" i="25"/>
  <c r="B17" i="25"/>
  <c r="C17" i="25"/>
  <c r="D17" i="25"/>
  <c r="E17" i="25"/>
  <c r="F17" i="25"/>
  <c r="G17" i="25"/>
  <c r="H17" i="25"/>
  <c r="I17" i="25"/>
  <c r="J17" i="25"/>
  <c r="A18" i="25"/>
  <c r="B18" i="25"/>
  <c r="C18" i="25"/>
  <c r="D18" i="25"/>
  <c r="E18" i="25"/>
  <c r="F18" i="25"/>
  <c r="G18" i="25"/>
  <c r="H18" i="25"/>
  <c r="I18" i="25"/>
  <c r="J18" i="25"/>
  <c r="A19" i="25"/>
  <c r="B19" i="25"/>
  <c r="C19" i="25"/>
  <c r="D19" i="25"/>
  <c r="E19" i="25"/>
  <c r="F19" i="25"/>
  <c r="G19" i="25"/>
  <c r="H19" i="25"/>
  <c r="I19" i="25"/>
  <c r="J19" i="25"/>
  <c r="A20" i="25"/>
  <c r="B20" i="25"/>
  <c r="C20" i="25"/>
  <c r="D20" i="25"/>
  <c r="E20" i="25"/>
  <c r="F20" i="25"/>
  <c r="G20" i="25"/>
  <c r="H20" i="25"/>
  <c r="I20" i="25"/>
  <c r="J20" i="25"/>
  <c r="A21" i="25"/>
  <c r="B21" i="25"/>
  <c r="C21" i="25"/>
  <c r="D21" i="25"/>
  <c r="E21" i="25"/>
  <c r="F21" i="25"/>
  <c r="G21" i="25"/>
  <c r="H21" i="25"/>
  <c r="I21" i="25"/>
  <c r="J21" i="25"/>
  <c r="A22" i="25"/>
  <c r="B22" i="25"/>
  <c r="C22" i="25"/>
  <c r="D22" i="25"/>
  <c r="E22" i="25"/>
  <c r="F22" i="25"/>
  <c r="G22" i="25"/>
  <c r="H22" i="25"/>
  <c r="I22" i="25"/>
  <c r="J22" i="25"/>
  <c r="A23" i="25"/>
  <c r="B23" i="25"/>
  <c r="C23" i="25"/>
  <c r="D23" i="25"/>
  <c r="E23" i="25"/>
  <c r="F23" i="25"/>
  <c r="G23" i="25"/>
  <c r="H23" i="25"/>
  <c r="I23" i="25"/>
  <c r="J23" i="25"/>
  <c r="A24" i="25"/>
  <c r="B24" i="25"/>
  <c r="C24" i="25"/>
  <c r="D24" i="25"/>
  <c r="E24" i="25"/>
  <c r="F24" i="25"/>
  <c r="G24" i="25"/>
  <c r="H24" i="25"/>
  <c r="I24" i="25"/>
  <c r="J24" i="25"/>
  <c r="A25" i="25"/>
  <c r="B25" i="25"/>
  <c r="C25" i="25"/>
  <c r="D25" i="25"/>
  <c r="E25" i="25"/>
  <c r="F25" i="25"/>
  <c r="G25" i="25"/>
  <c r="H25" i="25"/>
  <c r="I25" i="25"/>
  <c r="J25" i="25"/>
  <c r="A26" i="25"/>
  <c r="B26" i="25"/>
  <c r="C26" i="25"/>
  <c r="D26" i="25"/>
  <c r="E26" i="25"/>
  <c r="F26" i="25"/>
  <c r="G26" i="25"/>
  <c r="H26" i="25"/>
  <c r="I26" i="25"/>
  <c r="J26" i="25"/>
  <c r="A27" i="25"/>
  <c r="B27" i="25"/>
  <c r="C27" i="25"/>
  <c r="D27" i="25"/>
  <c r="E27" i="25"/>
  <c r="F27" i="25"/>
  <c r="G27" i="25"/>
  <c r="H27" i="25"/>
  <c r="I27" i="25"/>
  <c r="J27" i="25"/>
  <c r="A28" i="25"/>
  <c r="B28" i="25"/>
  <c r="C28" i="25"/>
  <c r="D28" i="25"/>
  <c r="E28" i="25"/>
  <c r="F28" i="25"/>
  <c r="G28" i="25"/>
  <c r="H28" i="25"/>
  <c r="I28" i="25"/>
  <c r="J28" i="25"/>
  <c r="A29" i="25"/>
  <c r="B29" i="25"/>
  <c r="C29" i="25"/>
  <c r="D29" i="25"/>
  <c r="E29" i="25"/>
  <c r="F29" i="25"/>
  <c r="G29" i="25"/>
  <c r="H29" i="25"/>
  <c r="I29" i="25"/>
  <c r="J29" i="25"/>
  <c r="A30" i="25"/>
  <c r="B30" i="25"/>
  <c r="C30" i="25"/>
  <c r="D30" i="25"/>
  <c r="E30" i="25"/>
  <c r="F30" i="25"/>
  <c r="G30" i="25"/>
  <c r="H30" i="25"/>
  <c r="I30" i="25"/>
  <c r="J30" i="25"/>
  <c r="A31" i="25"/>
  <c r="B31" i="25"/>
  <c r="C31" i="25"/>
  <c r="D31" i="25"/>
  <c r="E31" i="25"/>
  <c r="F31" i="25"/>
  <c r="G31" i="25"/>
  <c r="H31" i="25"/>
  <c r="I31" i="25"/>
  <c r="J31" i="25"/>
  <c r="A32" i="25"/>
  <c r="B32" i="25"/>
  <c r="C32" i="25"/>
  <c r="D32" i="25"/>
  <c r="E32" i="25"/>
  <c r="F32" i="25"/>
  <c r="G32" i="25"/>
  <c r="H32" i="25"/>
  <c r="I32" i="25"/>
  <c r="J32" i="25"/>
  <c r="A33" i="25"/>
  <c r="B33" i="25"/>
  <c r="C33" i="25"/>
  <c r="D33" i="25"/>
  <c r="E33" i="25"/>
  <c r="F33" i="25"/>
  <c r="G33" i="25"/>
  <c r="H33" i="25"/>
  <c r="I33" i="25"/>
  <c r="J33" i="25"/>
  <c r="A34" i="25"/>
  <c r="B34" i="25"/>
  <c r="C34" i="25"/>
  <c r="D34" i="25"/>
  <c r="E34" i="25"/>
  <c r="F34" i="25"/>
  <c r="G34" i="25"/>
  <c r="H34" i="25"/>
  <c r="I34" i="25"/>
  <c r="J34" i="25"/>
  <c r="A3" i="24"/>
  <c r="J3" i="24"/>
  <c r="A5" i="24"/>
  <c r="B5" i="24"/>
  <c r="C5" i="24"/>
  <c r="D5" i="24"/>
  <c r="E5" i="24"/>
  <c r="F5" i="24"/>
  <c r="G5" i="24"/>
  <c r="H5" i="24"/>
  <c r="I5" i="24"/>
  <c r="J5" i="24"/>
  <c r="A6" i="24"/>
  <c r="B6" i="24"/>
  <c r="C6" i="24"/>
  <c r="D6" i="24"/>
  <c r="E6" i="24"/>
  <c r="F6" i="24"/>
  <c r="G6" i="24"/>
  <c r="H6" i="24"/>
  <c r="I6" i="24"/>
  <c r="J6" i="24"/>
  <c r="A7" i="24"/>
  <c r="B7" i="24"/>
  <c r="C7" i="24"/>
  <c r="D7" i="24"/>
  <c r="E7" i="24"/>
  <c r="F7" i="24"/>
  <c r="G7" i="24"/>
  <c r="H7" i="24"/>
  <c r="I7" i="24"/>
  <c r="J7" i="24"/>
  <c r="A8" i="24"/>
  <c r="B8" i="24"/>
  <c r="C8" i="24"/>
  <c r="D8" i="24"/>
  <c r="E8" i="24"/>
  <c r="F8" i="24"/>
  <c r="G8" i="24"/>
  <c r="H8" i="24"/>
  <c r="I8" i="24"/>
  <c r="J8" i="24"/>
  <c r="A9" i="24"/>
  <c r="B9" i="24"/>
  <c r="C9" i="24"/>
  <c r="D9" i="24"/>
  <c r="E9" i="24"/>
  <c r="F9" i="24"/>
  <c r="G9" i="24"/>
  <c r="H9" i="24"/>
  <c r="I9" i="24"/>
  <c r="J9" i="24"/>
  <c r="A10" i="24"/>
  <c r="B10" i="24"/>
  <c r="C10" i="24"/>
  <c r="D10" i="24"/>
  <c r="E10" i="24"/>
  <c r="F10" i="24"/>
  <c r="G10" i="24"/>
  <c r="H10" i="24"/>
  <c r="I10" i="24"/>
  <c r="J10" i="24"/>
  <c r="A11" i="24"/>
  <c r="B11" i="24"/>
  <c r="C11" i="24"/>
  <c r="D11" i="24"/>
  <c r="E11" i="24"/>
  <c r="F11" i="24"/>
  <c r="G11" i="24"/>
  <c r="H11" i="24"/>
  <c r="I11" i="24"/>
  <c r="J11" i="24"/>
  <c r="A12" i="24"/>
  <c r="B12" i="24"/>
  <c r="C12" i="24"/>
  <c r="D12" i="24"/>
  <c r="E12" i="24"/>
  <c r="F12" i="24"/>
  <c r="G12" i="24"/>
  <c r="H12" i="24"/>
  <c r="I12" i="24"/>
  <c r="J12" i="24"/>
  <c r="A13" i="24"/>
  <c r="B13" i="24"/>
  <c r="C13" i="24"/>
  <c r="D13" i="24"/>
  <c r="E13" i="24"/>
  <c r="F13" i="24"/>
  <c r="G13" i="24"/>
  <c r="H13" i="24"/>
  <c r="I13" i="24"/>
  <c r="J13" i="24"/>
  <c r="A14" i="24"/>
  <c r="B14" i="24"/>
  <c r="C14" i="24"/>
  <c r="D14" i="24"/>
  <c r="E14" i="24"/>
  <c r="F14" i="24"/>
  <c r="G14" i="24"/>
  <c r="H14" i="24"/>
  <c r="I14" i="24"/>
  <c r="J14" i="24"/>
  <c r="A15" i="24"/>
  <c r="B15" i="24"/>
  <c r="C15" i="24"/>
  <c r="D15" i="24"/>
  <c r="E15" i="24"/>
  <c r="F15" i="24"/>
  <c r="G15" i="24"/>
  <c r="H15" i="24"/>
  <c r="I15" i="24"/>
  <c r="J15" i="24"/>
  <c r="A16" i="24"/>
  <c r="B16" i="24"/>
  <c r="C16" i="24"/>
  <c r="D16" i="24"/>
  <c r="E16" i="24"/>
  <c r="F16" i="24"/>
  <c r="G16" i="24"/>
  <c r="H16" i="24"/>
  <c r="I16" i="24"/>
  <c r="J16" i="24"/>
  <c r="A17" i="24"/>
  <c r="B17" i="24"/>
  <c r="C17" i="24"/>
  <c r="D17" i="24"/>
  <c r="E17" i="24"/>
  <c r="F17" i="24"/>
  <c r="G17" i="24"/>
  <c r="H17" i="24"/>
  <c r="I17" i="24"/>
  <c r="J17" i="24"/>
  <c r="A18" i="24"/>
  <c r="B18" i="24"/>
  <c r="C18" i="24"/>
  <c r="D18" i="24"/>
  <c r="E18" i="24"/>
  <c r="F18" i="24"/>
  <c r="G18" i="24"/>
  <c r="H18" i="24"/>
  <c r="I18" i="24"/>
  <c r="J18" i="24"/>
  <c r="A19" i="24"/>
  <c r="B19" i="24"/>
  <c r="C19" i="24"/>
  <c r="D19" i="24"/>
  <c r="E19" i="24"/>
  <c r="F19" i="24"/>
  <c r="G19" i="24"/>
  <c r="H19" i="24"/>
  <c r="I19" i="24"/>
  <c r="J19" i="24"/>
  <c r="A20" i="24"/>
  <c r="B20" i="24"/>
  <c r="C20" i="24"/>
  <c r="D20" i="24"/>
  <c r="E20" i="24"/>
  <c r="F20" i="24"/>
  <c r="G20" i="24"/>
  <c r="H20" i="24"/>
  <c r="I20" i="24"/>
  <c r="J20" i="24"/>
  <c r="A21" i="24"/>
  <c r="B21" i="24"/>
  <c r="C21" i="24"/>
  <c r="D21" i="24"/>
  <c r="E21" i="24"/>
  <c r="F21" i="24"/>
  <c r="G21" i="24"/>
  <c r="H21" i="24"/>
  <c r="I21" i="24"/>
  <c r="J21" i="24"/>
  <c r="A22" i="24"/>
  <c r="B22" i="24"/>
  <c r="C22" i="24"/>
  <c r="D22" i="24"/>
  <c r="E22" i="24"/>
  <c r="F22" i="24"/>
  <c r="G22" i="24"/>
  <c r="H22" i="24"/>
  <c r="I22" i="24"/>
  <c r="J22" i="24"/>
  <c r="A23" i="24"/>
  <c r="B23" i="24"/>
  <c r="C23" i="24"/>
  <c r="D23" i="24"/>
  <c r="E23" i="24"/>
  <c r="F23" i="24"/>
  <c r="G23" i="24"/>
  <c r="H23" i="24"/>
  <c r="I23" i="24"/>
  <c r="J23" i="24"/>
  <c r="A24" i="24"/>
  <c r="B24" i="24"/>
  <c r="C24" i="24"/>
  <c r="D24" i="24"/>
  <c r="E24" i="24"/>
  <c r="F24" i="24"/>
  <c r="G24" i="24"/>
  <c r="H24" i="24"/>
  <c r="I24" i="24"/>
  <c r="J24" i="24"/>
  <c r="A25" i="24"/>
  <c r="B25" i="24"/>
  <c r="C25" i="24"/>
  <c r="D25" i="24"/>
  <c r="E25" i="24"/>
  <c r="F25" i="24"/>
  <c r="G25" i="24"/>
  <c r="H25" i="24"/>
  <c r="I25" i="24"/>
  <c r="J25" i="24"/>
  <c r="A26" i="24"/>
  <c r="B26" i="24"/>
  <c r="C26" i="24"/>
  <c r="D26" i="24"/>
  <c r="E26" i="24"/>
  <c r="F26" i="24"/>
  <c r="G26" i="24"/>
  <c r="H26" i="24"/>
  <c r="I26" i="24"/>
  <c r="J26" i="24"/>
  <c r="A27" i="24"/>
  <c r="B27" i="24"/>
  <c r="C27" i="24"/>
  <c r="D27" i="24"/>
  <c r="E27" i="24"/>
  <c r="F27" i="24"/>
  <c r="G27" i="24"/>
  <c r="H27" i="24"/>
  <c r="I27" i="24"/>
  <c r="J27" i="24"/>
  <c r="A28" i="24"/>
  <c r="B28" i="24"/>
  <c r="C28" i="24"/>
  <c r="D28" i="24"/>
  <c r="E28" i="24"/>
  <c r="F28" i="24"/>
  <c r="G28" i="24"/>
  <c r="H28" i="24"/>
  <c r="I28" i="24"/>
  <c r="J28" i="24"/>
  <c r="A29" i="24"/>
  <c r="B29" i="24"/>
  <c r="C29" i="24"/>
  <c r="D29" i="24"/>
  <c r="E29" i="24"/>
  <c r="F29" i="24"/>
  <c r="G29" i="24"/>
  <c r="H29" i="24"/>
  <c r="I29" i="24"/>
  <c r="J29" i="24"/>
  <c r="A30" i="24"/>
  <c r="B30" i="24"/>
  <c r="C30" i="24"/>
  <c r="D30" i="24"/>
  <c r="E30" i="24"/>
  <c r="F30" i="24"/>
  <c r="G30" i="24"/>
  <c r="H30" i="24"/>
  <c r="I30" i="24"/>
  <c r="J30" i="24"/>
  <c r="A31" i="24"/>
  <c r="B31" i="24"/>
  <c r="C31" i="24"/>
  <c r="D31" i="24"/>
  <c r="E31" i="24"/>
  <c r="F31" i="24"/>
  <c r="G31" i="24"/>
  <c r="H31" i="24"/>
  <c r="I31" i="24"/>
  <c r="J31" i="24"/>
  <c r="A32" i="24"/>
  <c r="B32" i="24"/>
  <c r="C32" i="24"/>
  <c r="D32" i="24"/>
  <c r="E32" i="24"/>
  <c r="F32" i="24"/>
  <c r="G32" i="24"/>
  <c r="H32" i="24"/>
  <c r="I32" i="24"/>
  <c r="J32" i="24"/>
  <c r="A33" i="24"/>
  <c r="B33" i="24"/>
  <c r="C33" i="24"/>
  <c r="D33" i="24"/>
  <c r="E33" i="24"/>
  <c r="F33" i="24"/>
  <c r="G33" i="24"/>
  <c r="H33" i="24"/>
  <c r="I33" i="24"/>
  <c r="J33" i="24"/>
  <c r="A34" i="24"/>
  <c r="B34" i="24"/>
  <c r="C34" i="24"/>
  <c r="D34" i="24"/>
  <c r="E34" i="24"/>
  <c r="F34" i="24"/>
  <c r="G34" i="24"/>
  <c r="H34" i="24"/>
  <c r="I34" i="24"/>
  <c r="J34" i="24"/>
  <c r="A3" i="23"/>
  <c r="J3" i="23"/>
  <c r="A5" i="23"/>
  <c r="B5" i="23"/>
  <c r="C5" i="23"/>
  <c r="D5" i="23"/>
  <c r="E5" i="23"/>
  <c r="F5" i="23"/>
  <c r="G5" i="23"/>
  <c r="H5" i="23"/>
  <c r="I5" i="23"/>
  <c r="J5" i="23"/>
  <c r="A6" i="23"/>
  <c r="B6" i="23"/>
  <c r="C6" i="23"/>
  <c r="D6" i="23"/>
  <c r="E6" i="23"/>
  <c r="F6" i="23"/>
  <c r="G6" i="23"/>
  <c r="H6" i="23"/>
  <c r="I6" i="23"/>
  <c r="J6" i="23"/>
  <c r="A7" i="23"/>
  <c r="B7" i="23"/>
  <c r="C7" i="23"/>
  <c r="D7" i="23"/>
  <c r="E7" i="23"/>
  <c r="F7" i="23"/>
  <c r="G7" i="23"/>
  <c r="H7" i="23"/>
  <c r="I7" i="23"/>
  <c r="J7" i="23"/>
  <c r="A8" i="23"/>
  <c r="B8" i="23"/>
  <c r="C8" i="23"/>
  <c r="D8" i="23"/>
  <c r="E8" i="23"/>
  <c r="F8" i="23"/>
  <c r="G8" i="23"/>
  <c r="H8" i="23"/>
  <c r="I8" i="23"/>
  <c r="J8" i="23"/>
  <c r="A9" i="23"/>
  <c r="B9" i="23"/>
  <c r="C9" i="23"/>
  <c r="D9" i="23"/>
  <c r="E9" i="23"/>
  <c r="F9" i="23"/>
  <c r="G9" i="23"/>
  <c r="H9" i="23"/>
  <c r="I9" i="23"/>
  <c r="J9" i="23"/>
  <c r="A10" i="23"/>
  <c r="B10" i="23"/>
  <c r="C10" i="23"/>
  <c r="D10" i="23"/>
  <c r="E10" i="23"/>
  <c r="F10" i="23"/>
  <c r="G10" i="23"/>
  <c r="H10" i="23"/>
  <c r="I10" i="23"/>
  <c r="J10" i="23"/>
  <c r="A11" i="23"/>
  <c r="B11" i="23"/>
  <c r="C11" i="23"/>
  <c r="D11" i="23"/>
  <c r="E11" i="23"/>
  <c r="F11" i="23"/>
  <c r="G11" i="23"/>
  <c r="H11" i="23"/>
  <c r="I11" i="23"/>
  <c r="J11" i="23"/>
  <c r="A12" i="23"/>
  <c r="B12" i="23"/>
  <c r="C12" i="23"/>
  <c r="D12" i="23"/>
  <c r="E12" i="23"/>
  <c r="F12" i="23"/>
  <c r="G12" i="23"/>
  <c r="H12" i="23"/>
  <c r="I12" i="23"/>
  <c r="J12" i="23"/>
  <c r="A13" i="23"/>
  <c r="B13" i="23"/>
  <c r="C13" i="23"/>
  <c r="D13" i="23"/>
  <c r="E13" i="23"/>
  <c r="F13" i="23"/>
  <c r="G13" i="23"/>
  <c r="H13" i="23"/>
  <c r="I13" i="23"/>
  <c r="J13" i="23"/>
  <c r="A14" i="23"/>
  <c r="B14" i="23"/>
  <c r="C14" i="23"/>
  <c r="D14" i="23"/>
  <c r="E14" i="23"/>
  <c r="F14" i="23"/>
  <c r="G14" i="23"/>
  <c r="H14" i="23"/>
  <c r="I14" i="23"/>
  <c r="J14" i="23"/>
  <c r="A15" i="23"/>
  <c r="B15" i="23"/>
  <c r="C15" i="23"/>
  <c r="D15" i="23"/>
  <c r="E15" i="23"/>
  <c r="F15" i="23"/>
  <c r="G15" i="23"/>
  <c r="H15" i="23"/>
  <c r="I15" i="23"/>
  <c r="J15" i="23"/>
  <c r="A16" i="23"/>
  <c r="B16" i="23"/>
  <c r="C16" i="23"/>
  <c r="D16" i="23"/>
  <c r="E16" i="23"/>
  <c r="F16" i="23"/>
  <c r="G16" i="23"/>
  <c r="H16" i="23"/>
  <c r="I16" i="23"/>
  <c r="J16" i="23"/>
  <c r="A17" i="23"/>
  <c r="B17" i="23"/>
  <c r="C17" i="23"/>
  <c r="D17" i="23"/>
  <c r="E17" i="23"/>
  <c r="F17" i="23"/>
  <c r="G17" i="23"/>
  <c r="H17" i="23"/>
  <c r="I17" i="23"/>
  <c r="J17" i="23"/>
  <c r="A18" i="23"/>
  <c r="B18" i="23"/>
  <c r="C18" i="23"/>
  <c r="D18" i="23"/>
  <c r="E18" i="23"/>
  <c r="F18" i="23"/>
  <c r="G18" i="23"/>
  <c r="H18" i="23"/>
  <c r="I18" i="23"/>
  <c r="J18" i="23"/>
  <c r="A19" i="23"/>
  <c r="B19" i="23"/>
  <c r="C19" i="23"/>
  <c r="D19" i="23"/>
  <c r="E19" i="23"/>
  <c r="F19" i="23"/>
  <c r="G19" i="23"/>
  <c r="H19" i="23"/>
  <c r="I19" i="23"/>
  <c r="J19" i="23"/>
  <c r="A20" i="23"/>
  <c r="B20" i="23"/>
  <c r="C20" i="23"/>
  <c r="D20" i="23"/>
  <c r="E20" i="23"/>
  <c r="F20" i="23"/>
  <c r="G20" i="23"/>
  <c r="H20" i="23"/>
  <c r="I20" i="23"/>
  <c r="J20" i="23"/>
  <c r="A21" i="23"/>
  <c r="B21" i="23"/>
  <c r="C21" i="23"/>
  <c r="D21" i="23"/>
  <c r="E21" i="23"/>
  <c r="F21" i="23"/>
  <c r="G21" i="23"/>
  <c r="H21" i="23"/>
  <c r="I21" i="23"/>
  <c r="J21" i="23"/>
  <c r="A22" i="23"/>
  <c r="B22" i="23"/>
  <c r="C22" i="23"/>
  <c r="D22" i="23"/>
  <c r="E22" i="23"/>
  <c r="F22" i="23"/>
  <c r="G22" i="23"/>
  <c r="H22" i="23"/>
  <c r="I22" i="23"/>
  <c r="J22" i="23"/>
  <c r="A23" i="23"/>
  <c r="B23" i="23"/>
  <c r="C23" i="23"/>
  <c r="D23" i="23"/>
  <c r="E23" i="23"/>
  <c r="F23" i="23"/>
  <c r="G23" i="23"/>
  <c r="H23" i="23"/>
  <c r="I23" i="23"/>
  <c r="J23" i="23"/>
  <c r="A24" i="23"/>
  <c r="B24" i="23"/>
  <c r="C24" i="23"/>
  <c r="D24" i="23"/>
  <c r="E24" i="23"/>
  <c r="F24" i="23"/>
  <c r="G24" i="23"/>
  <c r="H24" i="23"/>
  <c r="I24" i="23"/>
  <c r="J24" i="23"/>
  <c r="A25" i="23"/>
  <c r="B25" i="23"/>
  <c r="C25" i="23"/>
  <c r="D25" i="23"/>
  <c r="E25" i="23"/>
  <c r="F25" i="23"/>
  <c r="G25" i="23"/>
  <c r="H25" i="23"/>
  <c r="I25" i="23"/>
  <c r="J25" i="23"/>
  <c r="A26" i="23"/>
  <c r="B26" i="23"/>
  <c r="C26" i="23"/>
  <c r="D26" i="23"/>
  <c r="E26" i="23"/>
  <c r="F26" i="23"/>
  <c r="G26" i="23"/>
  <c r="H26" i="23"/>
  <c r="I26" i="23"/>
  <c r="J26" i="23"/>
  <c r="A27" i="23"/>
  <c r="B27" i="23"/>
  <c r="C27" i="23"/>
  <c r="D27" i="23"/>
  <c r="E27" i="23"/>
  <c r="F27" i="23"/>
  <c r="G27" i="23"/>
  <c r="H27" i="23"/>
  <c r="I27" i="23"/>
  <c r="J27" i="23"/>
  <c r="A28" i="23"/>
  <c r="B28" i="23"/>
  <c r="C28" i="23"/>
  <c r="D28" i="23"/>
  <c r="E28" i="23"/>
  <c r="F28" i="23"/>
  <c r="G28" i="23"/>
  <c r="H28" i="23"/>
  <c r="I28" i="23"/>
  <c r="J28" i="23"/>
  <c r="A29" i="23"/>
  <c r="B29" i="23"/>
  <c r="C29" i="23"/>
  <c r="D29" i="23"/>
  <c r="E29" i="23"/>
  <c r="F29" i="23"/>
  <c r="G29" i="23"/>
  <c r="H29" i="23"/>
  <c r="I29" i="23"/>
  <c r="J29" i="23"/>
  <c r="A30" i="23"/>
  <c r="B30" i="23"/>
  <c r="C30" i="23"/>
  <c r="D30" i="23"/>
  <c r="E30" i="23"/>
  <c r="F30" i="23"/>
  <c r="G30" i="23"/>
  <c r="H30" i="23"/>
  <c r="I30" i="23"/>
  <c r="J30" i="23"/>
  <c r="A31" i="23"/>
  <c r="B31" i="23"/>
  <c r="C31" i="23"/>
  <c r="D31" i="23"/>
  <c r="E31" i="23"/>
  <c r="F31" i="23"/>
  <c r="G31" i="23"/>
  <c r="H31" i="23"/>
  <c r="I31" i="23"/>
  <c r="J31" i="23"/>
  <c r="A32" i="23"/>
  <c r="B32" i="23"/>
  <c r="C32" i="23"/>
  <c r="D32" i="23"/>
  <c r="E32" i="23"/>
  <c r="F32" i="23"/>
  <c r="G32" i="23"/>
  <c r="H32" i="23"/>
  <c r="I32" i="23"/>
  <c r="J32" i="23"/>
  <c r="A33" i="23"/>
  <c r="B33" i="23"/>
  <c r="C33" i="23"/>
  <c r="D33" i="23"/>
  <c r="E33" i="23"/>
  <c r="F33" i="23"/>
  <c r="G33" i="23"/>
  <c r="H33" i="23"/>
  <c r="I33" i="23"/>
  <c r="J33" i="23"/>
  <c r="A34" i="23"/>
  <c r="B34" i="23"/>
  <c r="C34" i="23"/>
  <c r="D34" i="23"/>
  <c r="E34" i="23"/>
  <c r="F34" i="23"/>
  <c r="G34" i="23"/>
  <c r="H34" i="23"/>
  <c r="I34" i="23"/>
  <c r="J34" i="23"/>
  <c r="A3" i="22"/>
  <c r="J3" i="22"/>
  <c r="A5" i="22"/>
  <c r="B5" i="22"/>
  <c r="C5" i="22"/>
  <c r="D5" i="22"/>
  <c r="E5" i="22"/>
  <c r="F5" i="22"/>
  <c r="G5" i="22"/>
  <c r="H5" i="22"/>
  <c r="I5" i="22"/>
  <c r="J5" i="22"/>
  <c r="A6" i="22"/>
  <c r="B6" i="22"/>
  <c r="C6" i="22"/>
  <c r="D6" i="22"/>
  <c r="E6" i="22"/>
  <c r="F6" i="22"/>
  <c r="G6" i="22"/>
  <c r="H6" i="22"/>
  <c r="I6" i="22"/>
  <c r="J6" i="22"/>
  <c r="A7" i="22"/>
  <c r="B7" i="22"/>
  <c r="C7" i="22"/>
  <c r="D7" i="22"/>
  <c r="E7" i="22"/>
  <c r="F7" i="22"/>
  <c r="G7" i="22"/>
  <c r="H7" i="22"/>
  <c r="I7" i="22"/>
  <c r="J7" i="22"/>
  <c r="A8" i="22"/>
  <c r="B8" i="22"/>
  <c r="C8" i="22"/>
  <c r="D8" i="22"/>
  <c r="E8" i="22"/>
  <c r="F8" i="22"/>
  <c r="G8" i="22"/>
  <c r="H8" i="22"/>
  <c r="I8" i="22"/>
  <c r="J8" i="22"/>
  <c r="A9" i="22"/>
  <c r="B9" i="22"/>
  <c r="C9" i="22"/>
  <c r="D9" i="22"/>
  <c r="E9" i="22"/>
  <c r="F9" i="22"/>
  <c r="G9" i="22"/>
  <c r="H9" i="22"/>
  <c r="I9" i="22"/>
  <c r="J9" i="22"/>
  <c r="A10" i="22"/>
  <c r="B10" i="22"/>
  <c r="C10" i="22"/>
  <c r="D10" i="22"/>
  <c r="E10" i="22"/>
  <c r="F10" i="22"/>
  <c r="G10" i="22"/>
  <c r="H10" i="22"/>
  <c r="I10" i="22"/>
  <c r="J10" i="22"/>
  <c r="A11" i="22"/>
  <c r="B11" i="22"/>
  <c r="C11" i="22"/>
  <c r="D11" i="22"/>
  <c r="E11" i="22"/>
  <c r="F11" i="22"/>
  <c r="G11" i="22"/>
  <c r="H11" i="22"/>
  <c r="I11" i="22"/>
  <c r="J11" i="22"/>
  <c r="A12" i="22"/>
  <c r="B12" i="22"/>
  <c r="C12" i="22"/>
  <c r="D12" i="22"/>
  <c r="E12" i="22"/>
  <c r="F12" i="22"/>
  <c r="G12" i="22"/>
  <c r="H12" i="22"/>
  <c r="I12" i="22"/>
  <c r="J12" i="22"/>
  <c r="A13" i="22"/>
  <c r="B13" i="22"/>
  <c r="C13" i="22"/>
  <c r="D13" i="22"/>
  <c r="E13" i="22"/>
  <c r="F13" i="22"/>
  <c r="G13" i="22"/>
  <c r="H13" i="22"/>
  <c r="I13" i="22"/>
  <c r="J13" i="22"/>
  <c r="A14" i="22"/>
  <c r="B14" i="22"/>
  <c r="C14" i="22"/>
  <c r="D14" i="22"/>
  <c r="E14" i="22"/>
  <c r="F14" i="22"/>
  <c r="G14" i="22"/>
  <c r="H14" i="22"/>
  <c r="I14" i="22"/>
  <c r="J14" i="22"/>
  <c r="A15" i="22"/>
  <c r="B15" i="22"/>
  <c r="C15" i="22"/>
  <c r="D15" i="22"/>
  <c r="E15" i="22"/>
  <c r="F15" i="22"/>
  <c r="G15" i="22"/>
  <c r="H15" i="22"/>
  <c r="I15" i="22"/>
  <c r="J15" i="22"/>
  <c r="A16" i="22"/>
  <c r="B16" i="22"/>
  <c r="C16" i="22"/>
  <c r="D16" i="22"/>
  <c r="E16" i="22"/>
  <c r="F16" i="22"/>
  <c r="G16" i="22"/>
  <c r="H16" i="22"/>
  <c r="I16" i="22"/>
  <c r="J16" i="22"/>
  <c r="A17" i="22"/>
  <c r="B17" i="22"/>
  <c r="C17" i="22"/>
  <c r="D17" i="22"/>
  <c r="E17" i="22"/>
  <c r="F17" i="22"/>
  <c r="G17" i="22"/>
  <c r="H17" i="22"/>
  <c r="I17" i="22"/>
  <c r="J17" i="22"/>
  <c r="A18" i="22"/>
  <c r="B18" i="22"/>
  <c r="C18" i="22"/>
  <c r="D18" i="22"/>
  <c r="E18" i="22"/>
  <c r="F18" i="22"/>
  <c r="G18" i="22"/>
  <c r="H18" i="22"/>
  <c r="I18" i="22"/>
  <c r="J18" i="22"/>
  <c r="A19" i="22"/>
  <c r="B19" i="22"/>
  <c r="C19" i="22"/>
  <c r="D19" i="22"/>
  <c r="E19" i="22"/>
  <c r="F19" i="22"/>
  <c r="G19" i="22"/>
  <c r="H19" i="22"/>
  <c r="I19" i="22"/>
  <c r="J19" i="22"/>
  <c r="A20" i="22"/>
  <c r="B20" i="22"/>
  <c r="C20" i="22"/>
  <c r="D20" i="22"/>
  <c r="E20" i="22"/>
  <c r="F20" i="22"/>
  <c r="G20" i="22"/>
  <c r="H20" i="22"/>
  <c r="I20" i="22"/>
  <c r="J20" i="22"/>
  <c r="A21" i="22"/>
  <c r="B21" i="22"/>
  <c r="C21" i="22"/>
  <c r="D21" i="22"/>
  <c r="E21" i="22"/>
  <c r="F21" i="22"/>
  <c r="G21" i="22"/>
  <c r="H21" i="22"/>
  <c r="I21" i="22"/>
  <c r="J21" i="22"/>
  <c r="A22" i="22"/>
  <c r="B22" i="22"/>
  <c r="C22" i="22"/>
  <c r="D22" i="22"/>
  <c r="E22" i="22"/>
  <c r="F22" i="22"/>
  <c r="G22" i="22"/>
  <c r="H22" i="22"/>
  <c r="I22" i="22"/>
  <c r="J22" i="22"/>
  <c r="A23" i="22"/>
  <c r="B23" i="22"/>
  <c r="C23" i="22"/>
  <c r="D23" i="22"/>
  <c r="E23" i="22"/>
  <c r="F23" i="22"/>
  <c r="G23" i="22"/>
  <c r="H23" i="22"/>
  <c r="I23" i="22"/>
  <c r="J23" i="22"/>
  <c r="A24" i="22"/>
  <c r="B24" i="22"/>
  <c r="C24" i="22"/>
  <c r="D24" i="22"/>
  <c r="E24" i="22"/>
  <c r="F24" i="22"/>
  <c r="G24" i="22"/>
  <c r="H24" i="22"/>
  <c r="I24" i="22"/>
  <c r="J24" i="22"/>
  <c r="A25" i="22"/>
  <c r="B25" i="22"/>
  <c r="C25" i="22"/>
  <c r="D25" i="22"/>
  <c r="E25" i="22"/>
  <c r="F25" i="22"/>
  <c r="G25" i="22"/>
  <c r="H25" i="22"/>
  <c r="I25" i="22"/>
  <c r="J25" i="22"/>
  <c r="A26" i="22"/>
  <c r="B26" i="22"/>
  <c r="C26" i="22"/>
  <c r="D26" i="22"/>
  <c r="E26" i="22"/>
  <c r="F26" i="22"/>
  <c r="G26" i="22"/>
  <c r="H26" i="22"/>
  <c r="I26" i="22"/>
  <c r="J26" i="22"/>
  <c r="A27" i="22"/>
  <c r="B27" i="22"/>
  <c r="C27" i="22"/>
  <c r="D27" i="22"/>
  <c r="E27" i="22"/>
  <c r="F27" i="22"/>
  <c r="G27" i="22"/>
  <c r="H27" i="22"/>
  <c r="I27" i="22"/>
  <c r="J27" i="22"/>
  <c r="A28" i="22"/>
  <c r="B28" i="22"/>
  <c r="C28" i="22"/>
  <c r="D28" i="22"/>
  <c r="E28" i="22"/>
  <c r="F28" i="22"/>
  <c r="G28" i="22"/>
  <c r="H28" i="22"/>
  <c r="I28" i="22"/>
  <c r="J28" i="22"/>
  <c r="A29" i="22"/>
  <c r="B29" i="22"/>
  <c r="C29" i="22"/>
  <c r="D29" i="22"/>
  <c r="E29" i="22"/>
  <c r="F29" i="22"/>
  <c r="G29" i="22"/>
  <c r="H29" i="22"/>
  <c r="I29" i="22"/>
  <c r="J29" i="22"/>
  <c r="A30" i="22"/>
  <c r="B30" i="22"/>
  <c r="C30" i="22"/>
  <c r="D30" i="22"/>
  <c r="E30" i="22"/>
  <c r="F30" i="22"/>
  <c r="G30" i="22"/>
  <c r="H30" i="22"/>
  <c r="I30" i="22"/>
  <c r="J30" i="22"/>
  <c r="A31" i="22"/>
  <c r="B31" i="22"/>
  <c r="C31" i="22"/>
  <c r="D31" i="22"/>
  <c r="E31" i="22"/>
  <c r="F31" i="22"/>
  <c r="G31" i="22"/>
  <c r="H31" i="22"/>
  <c r="I31" i="22"/>
  <c r="J31" i="22"/>
  <c r="A32" i="22"/>
  <c r="B32" i="22"/>
  <c r="C32" i="22"/>
  <c r="D32" i="22"/>
  <c r="E32" i="22"/>
  <c r="F32" i="22"/>
  <c r="G32" i="22"/>
  <c r="H32" i="22"/>
  <c r="I32" i="22"/>
  <c r="J32" i="22"/>
  <c r="A33" i="22"/>
  <c r="B33" i="22"/>
  <c r="C33" i="22"/>
  <c r="D33" i="22"/>
  <c r="E33" i="22"/>
  <c r="F33" i="22"/>
  <c r="G33" i="22"/>
  <c r="H33" i="22"/>
  <c r="I33" i="22"/>
  <c r="J33" i="22"/>
  <c r="A34" i="22"/>
  <c r="B34" i="22"/>
  <c r="C34" i="22"/>
  <c r="D34" i="22"/>
  <c r="E34" i="22"/>
  <c r="F34" i="22"/>
  <c r="G34" i="22"/>
  <c r="H34" i="22"/>
  <c r="I34" i="22"/>
  <c r="J34" i="22"/>
  <c r="A3" i="21"/>
  <c r="J3" i="21"/>
  <c r="A5" i="21"/>
  <c r="B5" i="21"/>
  <c r="C5" i="21"/>
  <c r="D5" i="21"/>
  <c r="E5" i="21"/>
  <c r="F5" i="21"/>
  <c r="G5" i="21"/>
  <c r="H5" i="21"/>
  <c r="I5" i="21"/>
  <c r="J5" i="21"/>
  <c r="A6" i="21"/>
  <c r="B6" i="21"/>
  <c r="C6" i="21"/>
  <c r="D6" i="21"/>
  <c r="E6" i="21"/>
  <c r="F6" i="21"/>
  <c r="G6" i="21"/>
  <c r="H6" i="21"/>
  <c r="I6" i="21"/>
  <c r="J6" i="21"/>
  <c r="A7" i="21"/>
  <c r="B7" i="21"/>
  <c r="C7" i="21"/>
  <c r="D7" i="21"/>
  <c r="E7" i="21"/>
  <c r="F7" i="21"/>
  <c r="G7" i="21"/>
  <c r="H7" i="21"/>
  <c r="I7" i="21"/>
  <c r="J7" i="21"/>
  <c r="A8" i="21"/>
  <c r="B8" i="21"/>
  <c r="C8" i="21"/>
  <c r="D8" i="21"/>
  <c r="E8" i="21"/>
  <c r="F8" i="21"/>
  <c r="G8" i="21"/>
  <c r="H8" i="21"/>
  <c r="I8" i="21"/>
  <c r="J8" i="21"/>
  <c r="A9" i="21"/>
  <c r="B9" i="21"/>
  <c r="C9" i="21"/>
  <c r="D9" i="21"/>
  <c r="E9" i="21"/>
  <c r="F9" i="21"/>
  <c r="G9" i="21"/>
  <c r="H9" i="21"/>
  <c r="I9" i="21"/>
  <c r="J9" i="21"/>
  <c r="A10" i="21"/>
  <c r="B10" i="21"/>
  <c r="C10" i="21"/>
  <c r="D10" i="21"/>
  <c r="E10" i="21"/>
  <c r="F10" i="21"/>
  <c r="G10" i="21"/>
  <c r="H10" i="21"/>
  <c r="I10" i="21"/>
  <c r="J10" i="21"/>
  <c r="A11" i="21"/>
  <c r="B11" i="21"/>
  <c r="C11" i="21"/>
  <c r="D11" i="21"/>
  <c r="E11" i="21"/>
  <c r="F11" i="21"/>
  <c r="G11" i="21"/>
  <c r="H11" i="21"/>
  <c r="I11" i="21"/>
  <c r="J11" i="21"/>
  <c r="A12" i="21"/>
  <c r="B12" i="21"/>
  <c r="C12" i="21"/>
  <c r="D12" i="21"/>
  <c r="E12" i="21"/>
  <c r="F12" i="21"/>
  <c r="G12" i="21"/>
  <c r="H12" i="21"/>
  <c r="I12" i="21"/>
  <c r="J12" i="21"/>
  <c r="A13" i="21"/>
  <c r="B13" i="21"/>
  <c r="C13" i="21"/>
  <c r="D13" i="21"/>
  <c r="E13" i="21"/>
  <c r="F13" i="21"/>
  <c r="G13" i="21"/>
  <c r="H13" i="21"/>
  <c r="I13" i="21"/>
  <c r="J13" i="21"/>
  <c r="A14" i="21"/>
  <c r="B14" i="21"/>
  <c r="C14" i="21"/>
  <c r="D14" i="21"/>
  <c r="E14" i="21"/>
  <c r="F14" i="21"/>
  <c r="G14" i="21"/>
  <c r="H14" i="21"/>
  <c r="I14" i="21"/>
  <c r="J14" i="21"/>
  <c r="A15" i="21"/>
  <c r="B15" i="21"/>
  <c r="C15" i="21"/>
  <c r="D15" i="21"/>
  <c r="E15" i="21"/>
  <c r="F15" i="21"/>
  <c r="G15" i="21"/>
  <c r="H15" i="21"/>
  <c r="I15" i="21"/>
  <c r="J15" i="21"/>
  <c r="A16" i="21"/>
  <c r="B16" i="21"/>
  <c r="C16" i="21"/>
  <c r="D16" i="21"/>
  <c r="E16" i="21"/>
  <c r="F16" i="21"/>
  <c r="G16" i="21"/>
  <c r="H16" i="21"/>
  <c r="I16" i="21"/>
  <c r="J16" i="21"/>
  <c r="A17" i="21"/>
  <c r="B17" i="21"/>
  <c r="C17" i="21"/>
  <c r="D17" i="21"/>
  <c r="E17" i="21"/>
  <c r="F17" i="21"/>
  <c r="G17" i="21"/>
  <c r="H17" i="21"/>
  <c r="I17" i="21"/>
  <c r="J17" i="21"/>
  <c r="A18" i="21"/>
  <c r="B18" i="21"/>
  <c r="C18" i="21"/>
  <c r="D18" i="21"/>
  <c r="E18" i="21"/>
  <c r="F18" i="21"/>
  <c r="G18" i="21"/>
  <c r="H18" i="21"/>
  <c r="I18" i="21"/>
  <c r="J18" i="21"/>
  <c r="A19" i="21"/>
  <c r="B19" i="21"/>
  <c r="C19" i="21"/>
  <c r="D19" i="21"/>
  <c r="E19" i="21"/>
  <c r="F19" i="21"/>
  <c r="G19" i="21"/>
  <c r="H19" i="21"/>
  <c r="I19" i="21"/>
  <c r="J19" i="21"/>
  <c r="A20" i="21"/>
  <c r="B20" i="21"/>
  <c r="C20" i="21"/>
  <c r="D20" i="21"/>
  <c r="E20" i="21"/>
  <c r="F20" i="21"/>
  <c r="G20" i="21"/>
  <c r="H20" i="21"/>
  <c r="I20" i="21"/>
  <c r="J20" i="21"/>
  <c r="A21" i="21"/>
  <c r="B21" i="21"/>
  <c r="C21" i="21"/>
  <c r="D21" i="21"/>
  <c r="E21" i="21"/>
  <c r="F21" i="21"/>
  <c r="G21" i="21"/>
  <c r="H21" i="21"/>
  <c r="I21" i="21"/>
  <c r="J21" i="21"/>
  <c r="A22" i="21"/>
  <c r="B22" i="21"/>
  <c r="C22" i="21"/>
  <c r="D22" i="21"/>
  <c r="E22" i="21"/>
  <c r="F22" i="21"/>
  <c r="G22" i="21"/>
  <c r="H22" i="21"/>
  <c r="I22" i="21"/>
  <c r="J22" i="21"/>
  <c r="A23" i="21"/>
  <c r="B23" i="21"/>
  <c r="C23" i="21"/>
  <c r="D23" i="21"/>
  <c r="E23" i="21"/>
  <c r="F23" i="21"/>
  <c r="G23" i="21"/>
  <c r="H23" i="21"/>
  <c r="I23" i="21"/>
  <c r="J23" i="21"/>
  <c r="A24" i="21"/>
  <c r="B24" i="21"/>
  <c r="C24" i="21"/>
  <c r="D24" i="21"/>
  <c r="E24" i="21"/>
  <c r="F24" i="21"/>
  <c r="G24" i="21"/>
  <c r="H24" i="21"/>
  <c r="I24" i="21"/>
  <c r="J24" i="21"/>
  <c r="A25" i="21"/>
  <c r="B25" i="21"/>
  <c r="C25" i="21"/>
  <c r="D25" i="21"/>
  <c r="E25" i="21"/>
  <c r="F25" i="21"/>
  <c r="G25" i="21"/>
  <c r="H25" i="21"/>
  <c r="I25" i="21"/>
  <c r="J25" i="21"/>
  <c r="A26" i="21"/>
  <c r="B26" i="21"/>
  <c r="C26" i="21"/>
  <c r="D26" i="21"/>
  <c r="E26" i="21"/>
  <c r="F26" i="21"/>
  <c r="G26" i="21"/>
  <c r="H26" i="21"/>
  <c r="I26" i="21"/>
  <c r="J26" i="21"/>
  <c r="A27" i="21"/>
  <c r="B27" i="21"/>
  <c r="C27" i="21"/>
  <c r="D27" i="21"/>
  <c r="E27" i="21"/>
  <c r="F27" i="21"/>
  <c r="G27" i="21"/>
  <c r="H27" i="21"/>
  <c r="I27" i="21"/>
  <c r="J27" i="21"/>
  <c r="A28" i="21"/>
  <c r="B28" i="21"/>
  <c r="C28" i="21"/>
  <c r="D28" i="21"/>
  <c r="E28" i="21"/>
  <c r="F28" i="21"/>
  <c r="G28" i="21"/>
  <c r="H28" i="21"/>
  <c r="I28" i="21"/>
  <c r="J28" i="21"/>
  <c r="A29" i="21"/>
  <c r="B29" i="21"/>
  <c r="C29" i="21"/>
  <c r="D29" i="21"/>
  <c r="E29" i="21"/>
  <c r="F29" i="21"/>
  <c r="G29" i="21"/>
  <c r="H29" i="21"/>
  <c r="I29" i="21"/>
  <c r="J29" i="21"/>
  <c r="A30" i="21"/>
  <c r="B30" i="21"/>
  <c r="C30" i="21"/>
  <c r="D30" i="21"/>
  <c r="E30" i="21"/>
  <c r="F30" i="21"/>
  <c r="G30" i="21"/>
  <c r="H30" i="21"/>
  <c r="I30" i="21"/>
  <c r="J30" i="21"/>
  <c r="A31" i="21"/>
  <c r="B31" i="21"/>
  <c r="C31" i="21"/>
  <c r="D31" i="21"/>
  <c r="E31" i="21"/>
  <c r="F31" i="21"/>
  <c r="G31" i="21"/>
  <c r="H31" i="21"/>
  <c r="I31" i="21"/>
  <c r="J31" i="21"/>
  <c r="A32" i="21"/>
  <c r="B32" i="21"/>
  <c r="C32" i="21"/>
  <c r="D32" i="21"/>
  <c r="E32" i="21"/>
  <c r="F32" i="21"/>
  <c r="G32" i="21"/>
  <c r="H32" i="21"/>
  <c r="I32" i="21"/>
  <c r="J32" i="21"/>
  <c r="A33" i="21"/>
  <c r="B33" i="21"/>
  <c r="C33" i="21"/>
  <c r="D33" i="21"/>
  <c r="E33" i="21"/>
  <c r="F33" i="21"/>
  <c r="G33" i="21"/>
  <c r="H33" i="21"/>
  <c r="I33" i="21"/>
  <c r="J33" i="21"/>
  <c r="A34" i="21"/>
  <c r="B34" i="21"/>
  <c r="C34" i="21"/>
  <c r="D34" i="21"/>
  <c r="E34" i="21"/>
  <c r="F34" i="21"/>
  <c r="G34" i="21"/>
  <c r="H34" i="21"/>
  <c r="I34" i="21"/>
  <c r="J34" i="21"/>
  <c r="A3" i="20"/>
  <c r="J3" i="20"/>
  <c r="A5" i="20"/>
  <c r="B5" i="20"/>
  <c r="C5" i="20"/>
  <c r="D5" i="20"/>
  <c r="E5" i="20"/>
  <c r="F5" i="20"/>
  <c r="G5" i="20"/>
  <c r="H5" i="20"/>
  <c r="I5" i="20"/>
  <c r="J5" i="20"/>
  <c r="A6" i="20"/>
  <c r="B6" i="20"/>
  <c r="C6" i="20"/>
  <c r="D6" i="20"/>
  <c r="E6" i="20"/>
  <c r="F6" i="20"/>
  <c r="G6" i="20"/>
  <c r="H6" i="20"/>
  <c r="I6" i="20"/>
  <c r="J6" i="20"/>
  <c r="A7" i="20"/>
  <c r="B7" i="20"/>
  <c r="C7" i="20"/>
  <c r="D7" i="20"/>
  <c r="E7" i="20"/>
  <c r="F7" i="20"/>
  <c r="G7" i="20"/>
  <c r="H7" i="20"/>
  <c r="I7" i="20"/>
  <c r="J7" i="20"/>
  <c r="A8" i="20"/>
  <c r="B8" i="20"/>
  <c r="C8" i="20"/>
  <c r="D8" i="20"/>
  <c r="E8" i="20"/>
  <c r="F8" i="20"/>
  <c r="G8" i="20"/>
  <c r="H8" i="20"/>
  <c r="I8" i="20"/>
  <c r="J8" i="20"/>
  <c r="A9" i="20"/>
  <c r="B9" i="20"/>
  <c r="C9" i="20"/>
  <c r="D9" i="20"/>
  <c r="E9" i="20"/>
  <c r="F9" i="20"/>
  <c r="G9" i="20"/>
  <c r="H9" i="20"/>
  <c r="I9" i="20"/>
  <c r="J9" i="20"/>
  <c r="A10" i="20"/>
  <c r="B10" i="20"/>
  <c r="C10" i="20"/>
  <c r="D10" i="20"/>
  <c r="E10" i="20"/>
  <c r="F10" i="20"/>
  <c r="G10" i="20"/>
  <c r="H10" i="20"/>
  <c r="I10" i="20"/>
  <c r="J10" i="20"/>
  <c r="A11" i="20"/>
  <c r="B11" i="20"/>
  <c r="C11" i="20"/>
  <c r="D11" i="20"/>
  <c r="E11" i="20"/>
  <c r="F11" i="20"/>
  <c r="G11" i="20"/>
  <c r="H11" i="20"/>
  <c r="I11" i="20"/>
  <c r="J11" i="20"/>
  <c r="A12" i="20"/>
  <c r="B12" i="20"/>
  <c r="C12" i="20"/>
  <c r="D12" i="20"/>
  <c r="E12" i="20"/>
  <c r="F12" i="20"/>
  <c r="G12" i="20"/>
  <c r="H12" i="20"/>
  <c r="I12" i="20"/>
  <c r="J12" i="20"/>
  <c r="A13" i="20"/>
  <c r="B13" i="20"/>
  <c r="C13" i="20"/>
  <c r="D13" i="20"/>
  <c r="E13" i="20"/>
  <c r="F13" i="20"/>
  <c r="G13" i="20"/>
  <c r="H13" i="20"/>
  <c r="I13" i="20"/>
  <c r="J13" i="20"/>
  <c r="A14" i="20"/>
  <c r="B14" i="20"/>
  <c r="C14" i="20"/>
  <c r="D14" i="20"/>
  <c r="E14" i="20"/>
  <c r="F14" i="20"/>
  <c r="G14" i="20"/>
  <c r="H14" i="20"/>
  <c r="I14" i="20"/>
  <c r="J14" i="20"/>
  <c r="A15" i="20"/>
  <c r="B15" i="20"/>
  <c r="C15" i="20"/>
  <c r="D15" i="20"/>
  <c r="E15" i="20"/>
  <c r="F15" i="20"/>
  <c r="G15" i="20"/>
  <c r="H15" i="20"/>
  <c r="I15" i="20"/>
  <c r="J15" i="20"/>
  <c r="A16" i="20"/>
  <c r="B16" i="20"/>
  <c r="C16" i="20"/>
  <c r="D16" i="20"/>
  <c r="E16" i="20"/>
  <c r="F16" i="20"/>
  <c r="G16" i="20"/>
  <c r="H16" i="20"/>
  <c r="I16" i="20"/>
  <c r="J16" i="20"/>
  <c r="A17" i="20"/>
  <c r="B17" i="20"/>
  <c r="C17" i="20"/>
  <c r="D17" i="20"/>
  <c r="E17" i="20"/>
  <c r="F17" i="20"/>
  <c r="G17" i="20"/>
  <c r="H17" i="20"/>
  <c r="I17" i="20"/>
  <c r="J17" i="20"/>
  <c r="A18" i="20"/>
  <c r="B18" i="20"/>
  <c r="C18" i="20"/>
  <c r="D18" i="20"/>
  <c r="E18" i="20"/>
  <c r="F18" i="20"/>
  <c r="G18" i="20"/>
  <c r="H18" i="20"/>
  <c r="I18" i="20"/>
  <c r="J18" i="20"/>
  <c r="A19" i="20"/>
  <c r="B19" i="20"/>
  <c r="C19" i="20"/>
  <c r="D19" i="20"/>
  <c r="E19" i="20"/>
  <c r="F19" i="20"/>
  <c r="G19" i="20"/>
  <c r="H19" i="20"/>
  <c r="I19" i="20"/>
  <c r="J19" i="20"/>
  <c r="A20" i="20"/>
  <c r="B20" i="20"/>
  <c r="C20" i="20"/>
  <c r="D20" i="20"/>
  <c r="E20" i="20"/>
  <c r="F20" i="20"/>
  <c r="G20" i="20"/>
  <c r="H20" i="20"/>
  <c r="I20" i="20"/>
  <c r="J20" i="20"/>
  <c r="A21" i="20"/>
  <c r="B21" i="20"/>
  <c r="C21" i="20"/>
  <c r="D21" i="20"/>
  <c r="E21" i="20"/>
  <c r="F21" i="20"/>
  <c r="G21" i="20"/>
  <c r="H21" i="20"/>
  <c r="I21" i="20"/>
  <c r="J21" i="20"/>
  <c r="A22" i="20"/>
  <c r="B22" i="20"/>
  <c r="C22" i="20"/>
  <c r="D22" i="20"/>
  <c r="E22" i="20"/>
  <c r="F22" i="20"/>
  <c r="G22" i="20"/>
  <c r="H22" i="20"/>
  <c r="I22" i="20"/>
  <c r="J22" i="20"/>
  <c r="A23" i="20"/>
  <c r="B23" i="20"/>
  <c r="C23" i="20"/>
  <c r="D23" i="20"/>
  <c r="E23" i="20"/>
  <c r="F23" i="20"/>
  <c r="G23" i="20"/>
  <c r="H23" i="20"/>
  <c r="I23" i="20"/>
  <c r="J23" i="20"/>
  <c r="A24" i="20"/>
  <c r="B24" i="20"/>
  <c r="C24" i="20"/>
  <c r="D24" i="20"/>
  <c r="E24" i="20"/>
  <c r="F24" i="20"/>
  <c r="G24" i="20"/>
  <c r="H24" i="20"/>
  <c r="I24" i="20"/>
  <c r="J24" i="20"/>
  <c r="A25" i="20"/>
  <c r="B25" i="20"/>
  <c r="C25" i="20"/>
  <c r="D25" i="20"/>
  <c r="E25" i="20"/>
  <c r="F25" i="20"/>
  <c r="G25" i="20"/>
  <c r="H25" i="20"/>
  <c r="I25" i="20"/>
  <c r="J25" i="20"/>
  <c r="A26" i="20"/>
  <c r="B26" i="20"/>
  <c r="C26" i="20"/>
  <c r="D26" i="20"/>
  <c r="E26" i="20"/>
  <c r="F26" i="20"/>
  <c r="G26" i="20"/>
  <c r="H26" i="20"/>
  <c r="I26" i="20"/>
  <c r="J26" i="20"/>
  <c r="A27" i="20"/>
  <c r="B27" i="20"/>
  <c r="C27" i="20"/>
  <c r="D27" i="20"/>
  <c r="E27" i="20"/>
  <c r="F27" i="20"/>
  <c r="G27" i="20"/>
  <c r="H27" i="20"/>
  <c r="I27" i="20"/>
  <c r="J27" i="20"/>
  <c r="A28" i="20"/>
  <c r="B28" i="20"/>
  <c r="C28" i="20"/>
  <c r="D28" i="20"/>
  <c r="E28" i="20"/>
  <c r="F28" i="20"/>
  <c r="G28" i="20"/>
  <c r="H28" i="20"/>
  <c r="I28" i="20"/>
  <c r="J28" i="20"/>
  <c r="A29" i="20"/>
  <c r="B29" i="20"/>
  <c r="C29" i="20"/>
  <c r="D29" i="20"/>
  <c r="E29" i="20"/>
  <c r="F29" i="20"/>
  <c r="G29" i="20"/>
  <c r="H29" i="20"/>
  <c r="I29" i="20"/>
  <c r="J29" i="20"/>
  <c r="A30" i="20"/>
  <c r="B30" i="20"/>
  <c r="C30" i="20"/>
  <c r="D30" i="20"/>
  <c r="E30" i="20"/>
  <c r="F30" i="20"/>
  <c r="G30" i="20"/>
  <c r="H30" i="20"/>
  <c r="I30" i="20"/>
  <c r="J30" i="20"/>
  <c r="A31" i="20"/>
  <c r="B31" i="20"/>
  <c r="C31" i="20"/>
  <c r="D31" i="20"/>
  <c r="E31" i="20"/>
  <c r="F31" i="20"/>
  <c r="G31" i="20"/>
  <c r="H31" i="20"/>
  <c r="I31" i="20"/>
  <c r="J31" i="20"/>
  <c r="A32" i="20"/>
  <c r="B32" i="20"/>
  <c r="C32" i="20"/>
  <c r="D32" i="20"/>
  <c r="E32" i="20"/>
  <c r="F32" i="20"/>
  <c r="G32" i="20"/>
  <c r="H32" i="20"/>
  <c r="I32" i="20"/>
  <c r="J32" i="20"/>
  <c r="A33" i="20"/>
  <c r="B33" i="20"/>
  <c r="C33" i="20"/>
  <c r="D33" i="20"/>
  <c r="E33" i="20"/>
  <c r="F33" i="20"/>
  <c r="G33" i="20"/>
  <c r="H33" i="20"/>
  <c r="I33" i="20"/>
  <c r="J33" i="20"/>
  <c r="A34" i="20"/>
  <c r="B34" i="20"/>
  <c r="C34" i="20"/>
  <c r="D34" i="20"/>
  <c r="E34" i="20"/>
  <c r="F34" i="20"/>
  <c r="G34" i="20"/>
  <c r="H34" i="20"/>
  <c r="I34" i="20"/>
  <c r="J34" i="20"/>
  <c r="A3" i="19"/>
  <c r="J3" i="19"/>
  <c r="A5" i="19"/>
  <c r="B5" i="19"/>
  <c r="C5" i="19"/>
  <c r="D5" i="19"/>
  <c r="E5" i="19"/>
  <c r="F5" i="19"/>
  <c r="G5" i="19"/>
  <c r="H5" i="19"/>
  <c r="I5" i="19"/>
  <c r="J5" i="19"/>
  <c r="A6" i="19"/>
  <c r="B6" i="19"/>
  <c r="C6" i="19"/>
  <c r="D6" i="19"/>
  <c r="E6" i="19"/>
  <c r="F6" i="19"/>
  <c r="G6" i="19"/>
  <c r="H6" i="19"/>
  <c r="I6" i="19"/>
  <c r="J6" i="19"/>
  <c r="A7" i="19"/>
  <c r="B7" i="19"/>
  <c r="C7" i="19"/>
  <c r="D7" i="19"/>
  <c r="E7" i="19"/>
  <c r="F7" i="19"/>
  <c r="G7" i="19"/>
  <c r="H7" i="19"/>
  <c r="I7" i="19"/>
  <c r="J7" i="19"/>
  <c r="A8" i="19"/>
  <c r="B8" i="19"/>
  <c r="C8" i="19"/>
  <c r="D8" i="19"/>
  <c r="E8" i="19"/>
  <c r="F8" i="19"/>
  <c r="G8" i="19"/>
  <c r="H8" i="19"/>
  <c r="I8" i="19"/>
  <c r="J8" i="19"/>
  <c r="A9" i="19"/>
  <c r="B9" i="19"/>
  <c r="C9" i="19"/>
  <c r="D9" i="19"/>
  <c r="E9" i="19"/>
  <c r="F9" i="19"/>
  <c r="G9" i="19"/>
  <c r="H9" i="19"/>
  <c r="I9" i="19"/>
  <c r="J9" i="19"/>
  <c r="A10" i="19"/>
  <c r="B10" i="19"/>
  <c r="C10" i="19"/>
  <c r="D10" i="19"/>
  <c r="E10" i="19"/>
  <c r="F10" i="19"/>
  <c r="G10" i="19"/>
  <c r="H10" i="19"/>
  <c r="I10" i="19"/>
  <c r="J10" i="19"/>
  <c r="A11" i="19"/>
  <c r="B11" i="19"/>
  <c r="C11" i="19"/>
  <c r="D11" i="19"/>
  <c r="E11" i="19"/>
  <c r="F11" i="19"/>
  <c r="G11" i="19"/>
  <c r="H11" i="19"/>
  <c r="I11" i="19"/>
  <c r="J11" i="19"/>
  <c r="A12" i="19"/>
  <c r="B12" i="19"/>
  <c r="C12" i="19"/>
  <c r="D12" i="19"/>
  <c r="E12" i="19"/>
  <c r="F12" i="19"/>
  <c r="G12" i="19"/>
  <c r="H12" i="19"/>
  <c r="I12" i="19"/>
  <c r="J12" i="19"/>
  <c r="A13" i="19"/>
  <c r="B13" i="19"/>
  <c r="C13" i="19"/>
  <c r="D13" i="19"/>
  <c r="E13" i="19"/>
  <c r="F13" i="19"/>
  <c r="G13" i="19"/>
  <c r="H13" i="19"/>
  <c r="I13" i="19"/>
  <c r="J13" i="19"/>
  <c r="A14" i="19"/>
  <c r="B14" i="19"/>
  <c r="C14" i="19"/>
  <c r="D14" i="19"/>
  <c r="E14" i="19"/>
  <c r="F14" i="19"/>
  <c r="G14" i="19"/>
  <c r="H14" i="19"/>
  <c r="I14" i="19"/>
  <c r="J14" i="19"/>
  <c r="A15" i="19"/>
  <c r="B15" i="19"/>
  <c r="C15" i="19"/>
  <c r="D15" i="19"/>
  <c r="E15" i="19"/>
  <c r="F15" i="19"/>
  <c r="G15" i="19"/>
  <c r="H15" i="19"/>
  <c r="I15" i="19"/>
  <c r="J15" i="19"/>
  <c r="A16" i="19"/>
  <c r="B16" i="19"/>
  <c r="C16" i="19"/>
  <c r="D16" i="19"/>
  <c r="E16" i="19"/>
  <c r="F16" i="19"/>
  <c r="G16" i="19"/>
  <c r="H16" i="19"/>
  <c r="I16" i="19"/>
  <c r="J16" i="19"/>
  <c r="A17" i="19"/>
  <c r="B17" i="19"/>
  <c r="C17" i="19"/>
  <c r="D17" i="19"/>
  <c r="E17" i="19"/>
  <c r="F17" i="19"/>
  <c r="G17" i="19"/>
  <c r="H17" i="19"/>
  <c r="I17" i="19"/>
  <c r="J17" i="19"/>
  <c r="A18" i="19"/>
  <c r="B18" i="19"/>
  <c r="C18" i="19"/>
  <c r="D18" i="19"/>
  <c r="E18" i="19"/>
  <c r="F18" i="19"/>
  <c r="G18" i="19"/>
  <c r="H18" i="19"/>
  <c r="I18" i="19"/>
  <c r="J18" i="19"/>
  <c r="A19" i="19"/>
  <c r="B19" i="19"/>
  <c r="C19" i="19"/>
  <c r="D19" i="19"/>
  <c r="E19" i="19"/>
  <c r="F19" i="19"/>
  <c r="G19" i="19"/>
  <c r="H19" i="19"/>
  <c r="I19" i="19"/>
  <c r="J19" i="19"/>
  <c r="A20" i="19"/>
  <c r="B20" i="19"/>
  <c r="C20" i="19"/>
  <c r="D20" i="19"/>
  <c r="E20" i="19"/>
  <c r="F20" i="19"/>
  <c r="G20" i="19"/>
  <c r="H20" i="19"/>
  <c r="I20" i="19"/>
  <c r="J20" i="19"/>
  <c r="A21" i="19"/>
  <c r="B21" i="19"/>
  <c r="C21" i="19"/>
  <c r="D21" i="19"/>
  <c r="E21" i="19"/>
  <c r="F21" i="19"/>
  <c r="G21" i="19"/>
  <c r="H21" i="19"/>
  <c r="I21" i="19"/>
  <c r="J21" i="19"/>
  <c r="A22" i="19"/>
  <c r="B22" i="19"/>
  <c r="C22" i="19"/>
  <c r="D22" i="19"/>
  <c r="E22" i="19"/>
  <c r="F22" i="19"/>
  <c r="G22" i="19"/>
  <c r="H22" i="19"/>
  <c r="I22" i="19"/>
  <c r="J22" i="19"/>
  <c r="A23" i="19"/>
  <c r="B23" i="19"/>
  <c r="C23" i="19"/>
  <c r="D23" i="19"/>
  <c r="E23" i="19"/>
  <c r="F23" i="19"/>
  <c r="G23" i="19"/>
  <c r="H23" i="19"/>
  <c r="I23" i="19"/>
  <c r="J23" i="19"/>
  <c r="A24" i="19"/>
  <c r="B24" i="19"/>
  <c r="C24" i="19"/>
  <c r="D24" i="19"/>
  <c r="E24" i="19"/>
  <c r="F24" i="19"/>
  <c r="G24" i="19"/>
  <c r="H24" i="19"/>
  <c r="I24" i="19"/>
  <c r="J24" i="19"/>
  <c r="A25" i="19"/>
  <c r="B25" i="19"/>
  <c r="C25" i="19"/>
  <c r="D25" i="19"/>
  <c r="E25" i="19"/>
  <c r="F25" i="19"/>
  <c r="G25" i="19"/>
  <c r="H25" i="19"/>
  <c r="I25" i="19"/>
  <c r="J25" i="19"/>
  <c r="A26" i="19"/>
  <c r="B26" i="19"/>
  <c r="C26" i="19"/>
  <c r="D26" i="19"/>
  <c r="E26" i="19"/>
  <c r="F26" i="19"/>
  <c r="G26" i="19"/>
  <c r="H26" i="19"/>
  <c r="I26" i="19"/>
  <c r="J26" i="19"/>
  <c r="A27" i="19"/>
  <c r="B27" i="19"/>
  <c r="C27" i="19"/>
  <c r="D27" i="19"/>
  <c r="E27" i="19"/>
  <c r="F27" i="19"/>
  <c r="G27" i="19"/>
  <c r="H27" i="19"/>
  <c r="I27" i="19"/>
  <c r="J27" i="19"/>
  <c r="A28" i="19"/>
  <c r="B28" i="19"/>
  <c r="C28" i="19"/>
  <c r="D28" i="19"/>
  <c r="E28" i="19"/>
  <c r="F28" i="19"/>
  <c r="G28" i="19"/>
  <c r="H28" i="19"/>
  <c r="I28" i="19"/>
  <c r="J28" i="19"/>
  <c r="A29" i="19"/>
  <c r="B29" i="19"/>
  <c r="C29" i="19"/>
  <c r="D29" i="19"/>
  <c r="E29" i="19"/>
  <c r="F29" i="19"/>
  <c r="G29" i="19"/>
  <c r="H29" i="19"/>
  <c r="I29" i="19"/>
  <c r="J29" i="19"/>
  <c r="A30" i="19"/>
  <c r="B30" i="19"/>
  <c r="C30" i="19"/>
  <c r="D30" i="19"/>
  <c r="E30" i="19"/>
  <c r="F30" i="19"/>
  <c r="G30" i="19"/>
  <c r="H30" i="19"/>
  <c r="I30" i="19"/>
  <c r="J30" i="19"/>
  <c r="A31" i="19"/>
  <c r="B31" i="19"/>
  <c r="C31" i="19"/>
  <c r="D31" i="19"/>
  <c r="E31" i="19"/>
  <c r="F31" i="19"/>
  <c r="G31" i="19"/>
  <c r="H31" i="19"/>
  <c r="I31" i="19"/>
  <c r="J31" i="19"/>
  <c r="A32" i="19"/>
  <c r="B32" i="19"/>
  <c r="C32" i="19"/>
  <c r="D32" i="19"/>
  <c r="E32" i="19"/>
  <c r="F32" i="19"/>
  <c r="G32" i="19"/>
  <c r="H32" i="19"/>
  <c r="I32" i="19"/>
  <c r="J32" i="19"/>
  <c r="A33" i="19"/>
  <c r="B33" i="19"/>
  <c r="C33" i="19"/>
  <c r="D33" i="19"/>
  <c r="E33" i="19"/>
  <c r="F33" i="19"/>
  <c r="G33" i="19"/>
  <c r="H33" i="19"/>
  <c r="I33" i="19"/>
  <c r="J33" i="19"/>
  <c r="A34" i="19"/>
  <c r="B34" i="19"/>
  <c r="C34" i="19"/>
  <c r="D34" i="19"/>
  <c r="E34" i="19"/>
  <c r="F34" i="19"/>
  <c r="G34" i="19"/>
  <c r="H34" i="19"/>
  <c r="I34" i="19"/>
  <c r="J34" i="19"/>
  <c r="A3" i="18"/>
  <c r="J3" i="18"/>
  <c r="A5" i="18"/>
  <c r="B5" i="18"/>
  <c r="C5" i="18"/>
  <c r="D5" i="18"/>
  <c r="E5" i="18"/>
  <c r="F5" i="18"/>
  <c r="G5" i="18"/>
  <c r="H5" i="18"/>
  <c r="I5" i="18"/>
  <c r="J5" i="18"/>
  <c r="A6" i="18"/>
  <c r="B6" i="18"/>
  <c r="C6" i="18"/>
  <c r="D6" i="18"/>
  <c r="E6" i="18"/>
  <c r="F6" i="18"/>
  <c r="G6" i="18"/>
  <c r="H6" i="18"/>
  <c r="I6" i="18"/>
  <c r="J6" i="18"/>
  <c r="A7" i="18"/>
  <c r="B7" i="18"/>
  <c r="C7" i="18"/>
  <c r="D7" i="18"/>
  <c r="E7" i="18"/>
  <c r="F7" i="18"/>
  <c r="G7" i="18"/>
  <c r="H7" i="18"/>
  <c r="I7" i="18"/>
  <c r="J7" i="18"/>
  <c r="A8" i="18"/>
  <c r="B8" i="18"/>
  <c r="C8" i="18"/>
  <c r="D8" i="18"/>
  <c r="E8" i="18"/>
  <c r="F8" i="18"/>
  <c r="G8" i="18"/>
  <c r="H8" i="18"/>
  <c r="I8" i="18"/>
  <c r="J8" i="18"/>
  <c r="A9" i="18"/>
  <c r="B9" i="18"/>
  <c r="C9" i="18"/>
  <c r="D9" i="18"/>
  <c r="E9" i="18"/>
  <c r="F9" i="18"/>
  <c r="G9" i="18"/>
  <c r="H9" i="18"/>
  <c r="I9" i="18"/>
  <c r="J9" i="18"/>
  <c r="A10" i="18"/>
  <c r="B10" i="18"/>
  <c r="C10" i="18"/>
  <c r="D10" i="18"/>
  <c r="E10" i="18"/>
  <c r="F10" i="18"/>
  <c r="G10" i="18"/>
  <c r="H10" i="18"/>
  <c r="I10" i="18"/>
  <c r="J10" i="18"/>
  <c r="A11" i="18"/>
  <c r="B11" i="18"/>
  <c r="C11" i="18"/>
  <c r="D11" i="18"/>
  <c r="E11" i="18"/>
  <c r="F11" i="18"/>
  <c r="G11" i="18"/>
  <c r="H11" i="18"/>
  <c r="I11" i="18"/>
  <c r="J11" i="18"/>
  <c r="A12" i="18"/>
  <c r="B12" i="18"/>
  <c r="C12" i="18"/>
  <c r="D12" i="18"/>
  <c r="E12" i="18"/>
  <c r="F12" i="18"/>
  <c r="G12" i="18"/>
  <c r="H12" i="18"/>
  <c r="I12" i="18"/>
  <c r="J12" i="18"/>
  <c r="A13" i="18"/>
  <c r="B13" i="18"/>
  <c r="C13" i="18"/>
  <c r="D13" i="18"/>
  <c r="E13" i="18"/>
  <c r="F13" i="18"/>
  <c r="G13" i="18"/>
  <c r="H13" i="18"/>
  <c r="I13" i="18"/>
  <c r="J13" i="18"/>
  <c r="A14" i="18"/>
  <c r="B14" i="18"/>
  <c r="C14" i="18"/>
  <c r="D14" i="18"/>
  <c r="E14" i="18"/>
  <c r="F14" i="18"/>
  <c r="G14" i="18"/>
  <c r="H14" i="18"/>
  <c r="I14" i="18"/>
  <c r="J14" i="18"/>
  <c r="A15" i="18"/>
  <c r="B15" i="18"/>
  <c r="C15" i="18"/>
  <c r="D15" i="18"/>
  <c r="E15" i="18"/>
  <c r="F15" i="18"/>
  <c r="G15" i="18"/>
  <c r="H15" i="18"/>
  <c r="I15" i="18"/>
  <c r="J15" i="18"/>
  <c r="A16" i="18"/>
  <c r="B16" i="18"/>
  <c r="C16" i="18"/>
  <c r="D16" i="18"/>
  <c r="E16" i="18"/>
  <c r="F16" i="18"/>
  <c r="G16" i="18"/>
  <c r="H16" i="18"/>
  <c r="I16" i="18"/>
  <c r="J16" i="18"/>
  <c r="A17" i="18"/>
  <c r="B17" i="18"/>
  <c r="C17" i="18"/>
  <c r="D17" i="18"/>
  <c r="E17" i="18"/>
  <c r="F17" i="18"/>
  <c r="G17" i="18"/>
  <c r="H17" i="18"/>
  <c r="I17" i="18"/>
  <c r="J17" i="18"/>
  <c r="A18" i="18"/>
  <c r="B18" i="18"/>
  <c r="C18" i="18"/>
  <c r="D18" i="18"/>
  <c r="E18" i="18"/>
  <c r="F18" i="18"/>
  <c r="G18" i="18"/>
  <c r="H18" i="18"/>
  <c r="I18" i="18"/>
  <c r="J18" i="18"/>
  <c r="A19" i="18"/>
  <c r="B19" i="18"/>
  <c r="C19" i="18"/>
  <c r="D19" i="18"/>
  <c r="E19" i="18"/>
  <c r="F19" i="18"/>
  <c r="G19" i="18"/>
  <c r="H19" i="18"/>
  <c r="I19" i="18"/>
  <c r="J19" i="18"/>
  <c r="A20" i="18"/>
  <c r="B20" i="18"/>
  <c r="C20" i="18"/>
  <c r="D20" i="18"/>
  <c r="E20" i="18"/>
  <c r="F20" i="18"/>
  <c r="G20" i="18"/>
  <c r="H20" i="18"/>
  <c r="I20" i="18"/>
  <c r="J20" i="18"/>
  <c r="A21" i="18"/>
  <c r="B21" i="18"/>
  <c r="C21" i="18"/>
  <c r="D21" i="18"/>
  <c r="E21" i="18"/>
  <c r="F21" i="18"/>
  <c r="G21" i="18"/>
  <c r="H21" i="18"/>
  <c r="I21" i="18"/>
  <c r="J21" i="18"/>
  <c r="A22" i="18"/>
  <c r="B22" i="18"/>
  <c r="C22" i="18"/>
  <c r="D22" i="18"/>
  <c r="E22" i="18"/>
  <c r="F22" i="18"/>
  <c r="G22" i="18"/>
  <c r="H22" i="18"/>
  <c r="I22" i="18"/>
  <c r="J22" i="18"/>
  <c r="A23" i="18"/>
  <c r="B23" i="18"/>
  <c r="C23" i="18"/>
  <c r="D23" i="18"/>
  <c r="E23" i="18"/>
  <c r="F23" i="18"/>
  <c r="G23" i="18"/>
  <c r="H23" i="18"/>
  <c r="I23" i="18"/>
  <c r="J23" i="18"/>
  <c r="A24" i="18"/>
  <c r="B24" i="18"/>
  <c r="C24" i="18"/>
  <c r="D24" i="18"/>
  <c r="E24" i="18"/>
  <c r="F24" i="18"/>
  <c r="G24" i="18"/>
  <c r="H24" i="18"/>
  <c r="I24" i="18"/>
  <c r="J24" i="18"/>
  <c r="A25" i="18"/>
  <c r="B25" i="18"/>
  <c r="C25" i="18"/>
  <c r="D25" i="18"/>
  <c r="E25" i="18"/>
  <c r="F25" i="18"/>
  <c r="G25" i="18"/>
  <c r="H25" i="18"/>
  <c r="I25" i="18"/>
  <c r="J25" i="18"/>
  <c r="A26" i="18"/>
  <c r="B26" i="18"/>
  <c r="C26" i="18"/>
  <c r="D26" i="18"/>
  <c r="E26" i="18"/>
  <c r="F26" i="18"/>
  <c r="G26" i="18"/>
  <c r="H26" i="18"/>
  <c r="I26" i="18"/>
  <c r="J26" i="18"/>
  <c r="A27" i="18"/>
  <c r="B27" i="18"/>
  <c r="C27" i="18"/>
  <c r="D27" i="18"/>
  <c r="E27" i="18"/>
  <c r="F27" i="18"/>
  <c r="G27" i="18"/>
  <c r="H27" i="18"/>
  <c r="I27" i="18"/>
  <c r="J27" i="18"/>
  <c r="A28" i="18"/>
  <c r="B28" i="18"/>
  <c r="C28" i="18"/>
  <c r="D28" i="18"/>
  <c r="E28" i="18"/>
  <c r="F28" i="18"/>
  <c r="G28" i="18"/>
  <c r="H28" i="18"/>
  <c r="I28" i="18"/>
  <c r="J28" i="18"/>
  <c r="A29" i="18"/>
  <c r="B29" i="18"/>
  <c r="C29" i="18"/>
  <c r="D29" i="18"/>
  <c r="E29" i="18"/>
  <c r="F29" i="18"/>
  <c r="G29" i="18"/>
  <c r="H29" i="18"/>
  <c r="I29" i="18"/>
  <c r="J29" i="18"/>
  <c r="A30" i="18"/>
  <c r="B30" i="18"/>
  <c r="C30" i="18"/>
  <c r="D30" i="18"/>
  <c r="E30" i="18"/>
  <c r="F30" i="18"/>
  <c r="G30" i="18"/>
  <c r="H30" i="18"/>
  <c r="I30" i="18"/>
  <c r="J30" i="18"/>
  <c r="A31" i="18"/>
  <c r="B31" i="18"/>
  <c r="C31" i="18"/>
  <c r="D31" i="18"/>
  <c r="E31" i="18"/>
  <c r="F31" i="18"/>
  <c r="G31" i="18"/>
  <c r="H31" i="18"/>
  <c r="I31" i="18"/>
  <c r="J31" i="18"/>
  <c r="A32" i="18"/>
  <c r="B32" i="18"/>
  <c r="C32" i="18"/>
  <c r="D32" i="18"/>
  <c r="E32" i="18"/>
  <c r="F32" i="18"/>
  <c r="G32" i="18"/>
  <c r="H32" i="18"/>
  <c r="I32" i="18"/>
  <c r="J32" i="18"/>
  <c r="A33" i="18"/>
  <c r="B33" i="18"/>
  <c r="C33" i="18"/>
  <c r="D33" i="18"/>
  <c r="E33" i="18"/>
  <c r="F33" i="18"/>
  <c r="G33" i="18"/>
  <c r="H33" i="18"/>
  <c r="I33" i="18"/>
  <c r="J33" i="18"/>
  <c r="A34" i="18"/>
  <c r="B34" i="18"/>
  <c r="C34" i="18"/>
  <c r="D34" i="18"/>
  <c r="E34" i="18"/>
  <c r="F34" i="18"/>
  <c r="G34" i="18"/>
  <c r="H34" i="18"/>
  <c r="I34" i="18"/>
  <c r="J34" i="18"/>
  <c r="A3" i="17"/>
  <c r="J3" i="17"/>
  <c r="A5" i="17"/>
  <c r="B5" i="17"/>
  <c r="C5" i="17"/>
  <c r="D5" i="17"/>
  <c r="E5" i="17"/>
  <c r="F5" i="17"/>
  <c r="G5" i="17"/>
  <c r="H5" i="17"/>
  <c r="I5" i="17"/>
  <c r="J5" i="17"/>
  <c r="A6" i="17"/>
  <c r="B6" i="17"/>
  <c r="C6" i="17"/>
  <c r="D6" i="17"/>
  <c r="E6" i="17"/>
  <c r="F6" i="17"/>
  <c r="G6" i="17"/>
  <c r="H6" i="17"/>
  <c r="I6" i="17"/>
  <c r="J6" i="17"/>
  <c r="A7" i="17"/>
  <c r="B7" i="17"/>
  <c r="C7" i="17"/>
  <c r="D7" i="17"/>
  <c r="E7" i="17"/>
  <c r="F7" i="17"/>
  <c r="G7" i="17"/>
  <c r="H7" i="17"/>
  <c r="I7" i="17"/>
  <c r="J7" i="17"/>
  <c r="A8" i="17"/>
  <c r="B8" i="17"/>
  <c r="C8" i="17"/>
  <c r="D8" i="17"/>
  <c r="E8" i="17"/>
  <c r="F8" i="17"/>
  <c r="G8" i="17"/>
  <c r="H8" i="17"/>
  <c r="I8" i="17"/>
  <c r="J8" i="17"/>
  <c r="A9" i="17"/>
  <c r="B9" i="17"/>
  <c r="C9" i="17"/>
  <c r="D9" i="17"/>
  <c r="E9" i="17"/>
  <c r="F9" i="17"/>
  <c r="G9" i="17"/>
  <c r="H9" i="17"/>
  <c r="I9" i="17"/>
  <c r="J9" i="17"/>
  <c r="A10" i="17"/>
  <c r="B10" i="17"/>
  <c r="C10" i="17"/>
  <c r="D10" i="17"/>
  <c r="E10" i="17"/>
  <c r="F10" i="17"/>
  <c r="G10" i="17"/>
  <c r="H10" i="17"/>
  <c r="I10" i="17"/>
  <c r="J10" i="17"/>
  <c r="A11" i="17"/>
  <c r="B11" i="17"/>
  <c r="C11" i="17"/>
  <c r="D11" i="17"/>
  <c r="E11" i="17"/>
  <c r="F11" i="17"/>
  <c r="G11" i="17"/>
  <c r="H11" i="17"/>
  <c r="I11" i="17"/>
  <c r="J11" i="17"/>
  <c r="A12" i="17"/>
  <c r="B12" i="17"/>
  <c r="C12" i="17"/>
  <c r="D12" i="17"/>
  <c r="E12" i="17"/>
  <c r="F12" i="17"/>
  <c r="G12" i="17"/>
  <c r="H12" i="17"/>
  <c r="I12" i="17"/>
  <c r="J12" i="17"/>
  <c r="A13" i="17"/>
  <c r="B13" i="17"/>
  <c r="C13" i="17"/>
  <c r="D13" i="17"/>
  <c r="E13" i="17"/>
  <c r="F13" i="17"/>
  <c r="G13" i="17"/>
  <c r="H13" i="17"/>
  <c r="I13" i="17"/>
  <c r="J13" i="17"/>
  <c r="A14" i="17"/>
  <c r="B14" i="17"/>
  <c r="C14" i="17"/>
  <c r="D14" i="17"/>
  <c r="E14" i="17"/>
  <c r="F14" i="17"/>
  <c r="G14" i="17"/>
  <c r="H14" i="17"/>
  <c r="I14" i="17"/>
  <c r="J14" i="17"/>
  <c r="A15" i="17"/>
  <c r="B15" i="17"/>
  <c r="C15" i="17"/>
  <c r="D15" i="17"/>
  <c r="E15" i="17"/>
  <c r="F15" i="17"/>
  <c r="G15" i="17"/>
  <c r="H15" i="17"/>
  <c r="I15" i="17"/>
  <c r="J15" i="17"/>
  <c r="A16" i="17"/>
  <c r="B16" i="17"/>
  <c r="C16" i="17"/>
  <c r="D16" i="17"/>
  <c r="E16" i="17"/>
  <c r="F16" i="17"/>
  <c r="G16" i="17"/>
  <c r="H16" i="17"/>
  <c r="I16" i="17"/>
  <c r="J16" i="17"/>
  <c r="A17" i="17"/>
  <c r="B17" i="17"/>
  <c r="C17" i="17"/>
  <c r="D17" i="17"/>
  <c r="E17" i="17"/>
  <c r="F17" i="17"/>
  <c r="G17" i="17"/>
  <c r="H17" i="17"/>
  <c r="I17" i="17"/>
  <c r="J17" i="17"/>
  <c r="A18" i="17"/>
  <c r="B18" i="17"/>
  <c r="C18" i="17"/>
  <c r="D18" i="17"/>
  <c r="E18" i="17"/>
  <c r="F18" i="17"/>
  <c r="G18" i="17"/>
  <c r="H18" i="17"/>
  <c r="I18" i="17"/>
  <c r="J18" i="17"/>
  <c r="A19" i="17"/>
  <c r="B19" i="17"/>
  <c r="C19" i="17"/>
  <c r="D19" i="17"/>
  <c r="E19" i="17"/>
  <c r="F19" i="17"/>
  <c r="G19" i="17"/>
  <c r="H19" i="17"/>
  <c r="I19" i="17"/>
  <c r="J19" i="17"/>
  <c r="A20" i="17"/>
  <c r="B20" i="17"/>
  <c r="C20" i="17"/>
  <c r="D20" i="17"/>
  <c r="E20" i="17"/>
  <c r="F20" i="17"/>
  <c r="G20" i="17"/>
  <c r="H20" i="17"/>
  <c r="I20" i="17"/>
  <c r="J20" i="17"/>
  <c r="A21" i="17"/>
  <c r="B21" i="17"/>
  <c r="C21" i="17"/>
  <c r="D21" i="17"/>
  <c r="E21" i="17"/>
  <c r="F21" i="17"/>
  <c r="G21" i="17"/>
  <c r="H21" i="17"/>
  <c r="I21" i="17"/>
  <c r="J21" i="17"/>
  <c r="A22" i="17"/>
  <c r="B22" i="17"/>
  <c r="C22" i="17"/>
  <c r="D22" i="17"/>
  <c r="E22" i="17"/>
  <c r="F22" i="17"/>
  <c r="G22" i="17"/>
  <c r="H22" i="17"/>
  <c r="I22" i="17"/>
  <c r="J22" i="17"/>
  <c r="A23" i="17"/>
  <c r="B23" i="17"/>
  <c r="C23" i="17"/>
  <c r="D23" i="17"/>
  <c r="E23" i="17"/>
  <c r="F23" i="17"/>
  <c r="G23" i="17"/>
  <c r="H23" i="17"/>
  <c r="I23" i="17"/>
  <c r="J23" i="17"/>
  <c r="A24" i="17"/>
  <c r="B24" i="17"/>
  <c r="C24" i="17"/>
  <c r="D24" i="17"/>
  <c r="E24" i="17"/>
  <c r="F24" i="17"/>
  <c r="G24" i="17"/>
  <c r="H24" i="17"/>
  <c r="I24" i="17"/>
  <c r="J24" i="17"/>
  <c r="A25" i="17"/>
  <c r="B25" i="17"/>
  <c r="C25" i="17"/>
  <c r="D25" i="17"/>
  <c r="E25" i="17"/>
  <c r="F25" i="17"/>
  <c r="G25" i="17"/>
  <c r="H25" i="17"/>
  <c r="I25" i="17"/>
  <c r="J25" i="17"/>
  <c r="A26" i="17"/>
  <c r="B26" i="17"/>
  <c r="C26" i="17"/>
  <c r="D26" i="17"/>
  <c r="E26" i="17"/>
  <c r="F26" i="17"/>
  <c r="G26" i="17"/>
  <c r="H26" i="17"/>
  <c r="I26" i="17"/>
  <c r="J26" i="17"/>
  <c r="A27" i="17"/>
  <c r="B27" i="17"/>
  <c r="C27" i="17"/>
  <c r="D27" i="17"/>
  <c r="E27" i="17"/>
  <c r="F27" i="17"/>
  <c r="G27" i="17"/>
  <c r="H27" i="17"/>
  <c r="I27" i="17"/>
  <c r="J27" i="17"/>
  <c r="A28" i="17"/>
  <c r="B28" i="17"/>
  <c r="C28" i="17"/>
  <c r="D28" i="17"/>
  <c r="E28" i="17"/>
  <c r="F28" i="17"/>
  <c r="G28" i="17"/>
  <c r="H28" i="17"/>
  <c r="I28" i="17"/>
  <c r="J28" i="17"/>
  <c r="A29" i="17"/>
  <c r="B29" i="17"/>
  <c r="C29" i="17"/>
  <c r="D29" i="17"/>
  <c r="E29" i="17"/>
  <c r="F29" i="17"/>
  <c r="G29" i="17"/>
  <c r="H29" i="17"/>
  <c r="I29" i="17"/>
  <c r="J29" i="17"/>
  <c r="A30" i="17"/>
  <c r="B30" i="17"/>
  <c r="C30" i="17"/>
  <c r="D30" i="17"/>
  <c r="E30" i="17"/>
  <c r="F30" i="17"/>
  <c r="G30" i="17"/>
  <c r="H30" i="17"/>
  <c r="I30" i="17"/>
  <c r="J30" i="17"/>
  <c r="A31" i="17"/>
  <c r="B31" i="17"/>
  <c r="C31" i="17"/>
  <c r="D31" i="17"/>
  <c r="E31" i="17"/>
  <c r="F31" i="17"/>
  <c r="G31" i="17"/>
  <c r="H31" i="17"/>
  <c r="I31" i="17"/>
  <c r="J31" i="17"/>
  <c r="A32" i="17"/>
  <c r="B32" i="17"/>
  <c r="C32" i="17"/>
  <c r="D32" i="17"/>
  <c r="E32" i="17"/>
  <c r="F32" i="17"/>
  <c r="G32" i="17"/>
  <c r="H32" i="17"/>
  <c r="I32" i="17"/>
  <c r="J32" i="17"/>
  <c r="A33" i="17"/>
  <c r="B33" i="17"/>
  <c r="C33" i="17"/>
  <c r="D33" i="17"/>
  <c r="E33" i="17"/>
  <c r="F33" i="17"/>
  <c r="G33" i="17"/>
  <c r="H33" i="17"/>
  <c r="I33" i="17"/>
  <c r="J33" i="17"/>
  <c r="A34" i="17"/>
  <c r="B34" i="17"/>
  <c r="C34" i="17"/>
  <c r="D34" i="17"/>
  <c r="E34" i="17"/>
  <c r="F34" i="17"/>
  <c r="G34" i="17"/>
  <c r="H34" i="17"/>
  <c r="I34" i="17"/>
  <c r="J34" i="17"/>
  <c r="A3" i="16"/>
  <c r="J3" i="16"/>
  <c r="A5" i="16"/>
  <c r="B5" i="16"/>
  <c r="C5" i="16"/>
  <c r="D5" i="16"/>
  <c r="E5" i="16"/>
  <c r="F5" i="16"/>
  <c r="G5" i="16"/>
  <c r="H5" i="16"/>
  <c r="I5" i="16"/>
  <c r="J5" i="16"/>
  <c r="A6" i="16"/>
  <c r="B6" i="16"/>
  <c r="C6" i="16"/>
  <c r="D6" i="16"/>
  <c r="E6" i="16"/>
  <c r="F6" i="16"/>
  <c r="G6" i="16"/>
  <c r="H6" i="16"/>
  <c r="I6" i="16"/>
  <c r="J6" i="16"/>
  <c r="A7" i="16"/>
  <c r="B7" i="16"/>
  <c r="C7" i="16"/>
  <c r="D7" i="16"/>
  <c r="E7" i="16"/>
  <c r="F7" i="16"/>
  <c r="G7" i="16"/>
  <c r="H7" i="16"/>
  <c r="I7" i="16"/>
  <c r="J7" i="16"/>
  <c r="A8" i="16"/>
  <c r="B8" i="16"/>
  <c r="C8" i="16"/>
  <c r="D8" i="16"/>
  <c r="E8" i="16"/>
  <c r="F8" i="16"/>
  <c r="G8" i="16"/>
  <c r="H8" i="16"/>
  <c r="I8" i="16"/>
  <c r="J8" i="16"/>
  <c r="A9" i="16"/>
  <c r="B9" i="16"/>
  <c r="C9" i="16"/>
  <c r="D9" i="16"/>
  <c r="E9" i="16"/>
  <c r="F9" i="16"/>
  <c r="G9" i="16"/>
  <c r="H9" i="16"/>
  <c r="I9" i="16"/>
  <c r="J9" i="16"/>
  <c r="A10" i="16"/>
  <c r="B10" i="16"/>
  <c r="C10" i="16"/>
  <c r="D10" i="16"/>
  <c r="E10" i="16"/>
  <c r="F10" i="16"/>
  <c r="G10" i="16"/>
  <c r="H10" i="16"/>
  <c r="I10" i="16"/>
  <c r="J10" i="16"/>
  <c r="A11" i="16"/>
  <c r="B11" i="16"/>
  <c r="C11" i="16"/>
  <c r="D11" i="16"/>
  <c r="E11" i="16"/>
  <c r="F11" i="16"/>
  <c r="G11" i="16"/>
  <c r="H11" i="16"/>
  <c r="I11" i="16"/>
  <c r="J11" i="16"/>
  <c r="A12" i="16"/>
  <c r="B12" i="16"/>
  <c r="C12" i="16"/>
  <c r="D12" i="16"/>
  <c r="E12" i="16"/>
  <c r="F12" i="16"/>
  <c r="G12" i="16"/>
  <c r="H12" i="16"/>
  <c r="I12" i="16"/>
  <c r="J12" i="16"/>
  <c r="A13" i="16"/>
  <c r="B13" i="16"/>
  <c r="C13" i="16"/>
  <c r="D13" i="16"/>
  <c r="E13" i="16"/>
  <c r="F13" i="16"/>
  <c r="G13" i="16"/>
  <c r="H13" i="16"/>
  <c r="I13" i="16"/>
  <c r="J13" i="16"/>
  <c r="A14" i="16"/>
  <c r="B14" i="16"/>
  <c r="C14" i="16"/>
  <c r="D14" i="16"/>
  <c r="E14" i="16"/>
  <c r="F14" i="16"/>
  <c r="G14" i="16"/>
  <c r="H14" i="16"/>
  <c r="I14" i="16"/>
  <c r="J14" i="16"/>
  <c r="A15" i="16"/>
  <c r="B15" i="16"/>
  <c r="C15" i="16"/>
  <c r="D15" i="16"/>
  <c r="E15" i="16"/>
  <c r="F15" i="16"/>
  <c r="G15" i="16"/>
  <c r="H15" i="16"/>
  <c r="I15" i="16"/>
  <c r="J15" i="16"/>
  <c r="A16" i="16"/>
  <c r="B16" i="16"/>
  <c r="C16" i="16"/>
  <c r="D16" i="16"/>
  <c r="E16" i="16"/>
  <c r="F16" i="16"/>
  <c r="G16" i="16"/>
  <c r="H16" i="16"/>
  <c r="I16" i="16"/>
  <c r="J16" i="16"/>
  <c r="A17" i="16"/>
  <c r="B17" i="16"/>
  <c r="C17" i="16"/>
  <c r="D17" i="16"/>
  <c r="E17" i="16"/>
  <c r="F17" i="16"/>
  <c r="G17" i="16"/>
  <c r="H17" i="16"/>
  <c r="I17" i="16"/>
  <c r="J17" i="16"/>
  <c r="A18" i="16"/>
  <c r="B18" i="16"/>
  <c r="C18" i="16"/>
  <c r="D18" i="16"/>
  <c r="E18" i="16"/>
  <c r="F18" i="16"/>
  <c r="G18" i="16"/>
  <c r="H18" i="16"/>
  <c r="I18" i="16"/>
  <c r="J18" i="16"/>
  <c r="A19" i="16"/>
  <c r="B19" i="16"/>
  <c r="C19" i="16"/>
  <c r="D19" i="16"/>
  <c r="E19" i="16"/>
  <c r="F19" i="16"/>
  <c r="G19" i="16"/>
  <c r="H19" i="16"/>
  <c r="I19" i="16"/>
  <c r="J19" i="16"/>
  <c r="A20" i="16"/>
  <c r="B20" i="16"/>
  <c r="C20" i="16"/>
  <c r="D20" i="16"/>
  <c r="E20" i="16"/>
  <c r="F20" i="16"/>
  <c r="G20" i="16"/>
  <c r="H20" i="16"/>
  <c r="I20" i="16"/>
  <c r="J20" i="16"/>
  <c r="A21" i="16"/>
  <c r="B21" i="16"/>
  <c r="C21" i="16"/>
  <c r="D21" i="16"/>
  <c r="E21" i="16"/>
  <c r="F21" i="16"/>
  <c r="G21" i="16"/>
  <c r="H21" i="16"/>
  <c r="I21" i="16"/>
  <c r="J21" i="16"/>
  <c r="A22" i="16"/>
  <c r="B22" i="16"/>
  <c r="C22" i="16"/>
  <c r="D22" i="16"/>
  <c r="E22" i="16"/>
  <c r="F22" i="16"/>
  <c r="G22" i="16"/>
  <c r="H22" i="16"/>
  <c r="I22" i="16"/>
  <c r="J22" i="16"/>
  <c r="A23" i="16"/>
  <c r="B23" i="16"/>
  <c r="C23" i="16"/>
  <c r="D23" i="16"/>
  <c r="E23" i="16"/>
  <c r="F23" i="16"/>
  <c r="G23" i="16"/>
  <c r="H23" i="16"/>
  <c r="I23" i="16"/>
  <c r="J23" i="16"/>
  <c r="A24" i="16"/>
  <c r="B24" i="16"/>
  <c r="C24" i="16"/>
  <c r="D24" i="16"/>
  <c r="E24" i="16"/>
  <c r="F24" i="16"/>
  <c r="G24" i="16"/>
  <c r="H24" i="16"/>
  <c r="I24" i="16"/>
  <c r="J24" i="16"/>
  <c r="A25" i="16"/>
  <c r="B25" i="16"/>
  <c r="C25" i="16"/>
  <c r="D25" i="16"/>
  <c r="E25" i="16"/>
  <c r="F25" i="16"/>
  <c r="G25" i="16"/>
  <c r="H25" i="16"/>
  <c r="I25" i="16"/>
  <c r="J25" i="16"/>
  <c r="A26" i="16"/>
  <c r="B26" i="16"/>
  <c r="C26" i="16"/>
  <c r="D26" i="16"/>
  <c r="E26" i="16"/>
  <c r="F26" i="16"/>
  <c r="G26" i="16"/>
  <c r="H26" i="16"/>
  <c r="I26" i="16"/>
  <c r="J26" i="16"/>
  <c r="A27" i="16"/>
  <c r="B27" i="16"/>
  <c r="C27" i="16"/>
  <c r="D27" i="16"/>
  <c r="E27" i="16"/>
  <c r="F27" i="16"/>
  <c r="G27" i="16"/>
  <c r="H27" i="16"/>
  <c r="I27" i="16"/>
  <c r="J27" i="16"/>
  <c r="A28" i="16"/>
  <c r="B28" i="16"/>
  <c r="C28" i="16"/>
  <c r="D28" i="16"/>
  <c r="E28" i="16"/>
  <c r="F28" i="16"/>
  <c r="G28" i="16"/>
  <c r="H28" i="16"/>
  <c r="I28" i="16"/>
  <c r="J28" i="16"/>
  <c r="A29" i="16"/>
  <c r="B29" i="16"/>
  <c r="C29" i="16"/>
  <c r="D29" i="16"/>
  <c r="E29" i="16"/>
  <c r="F29" i="16"/>
  <c r="G29" i="16"/>
  <c r="H29" i="16"/>
  <c r="I29" i="16"/>
  <c r="J29" i="16"/>
  <c r="A30" i="16"/>
  <c r="B30" i="16"/>
  <c r="C30" i="16"/>
  <c r="D30" i="16"/>
  <c r="E30" i="16"/>
  <c r="F30" i="16"/>
  <c r="G30" i="16"/>
  <c r="H30" i="16"/>
  <c r="I30" i="16"/>
  <c r="J30" i="16"/>
  <c r="A31" i="16"/>
  <c r="B31" i="16"/>
  <c r="C31" i="16"/>
  <c r="D31" i="16"/>
  <c r="E31" i="16"/>
  <c r="F31" i="16"/>
  <c r="G31" i="16"/>
  <c r="H31" i="16"/>
  <c r="I31" i="16"/>
  <c r="J31" i="16"/>
  <c r="A32" i="16"/>
  <c r="B32" i="16"/>
  <c r="C32" i="16"/>
  <c r="D32" i="16"/>
  <c r="E32" i="16"/>
  <c r="F32" i="16"/>
  <c r="G32" i="16"/>
  <c r="H32" i="16"/>
  <c r="I32" i="16"/>
  <c r="J32" i="16"/>
  <c r="A33" i="16"/>
  <c r="B33" i="16"/>
  <c r="C33" i="16"/>
  <c r="D33" i="16"/>
  <c r="E33" i="16"/>
  <c r="F33" i="16"/>
  <c r="G33" i="16"/>
  <c r="H33" i="16"/>
  <c r="I33" i="16"/>
  <c r="J33" i="16"/>
  <c r="A34" i="16"/>
  <c r="B34" i="16"/>
  <c r="C34" i="16"/>
  <c r="D34" i="16"/>
  <c r="E34" i="16"/>
  <c r="F34" i="16"/>
  <c r="G34" i="16"/>
  <c r="H34" i="16"/>
  <c r="I34" i="16"/>
  <c r="J34" i="16"/>
  <c r="A3" i="15"/>
  <c r="J3" i="15"/>
  <c r="A5" i="15"/>
  <c r="B5" i="15"/>
  <c r="C5" i="15"/>
  <c r="D5" i="15"/>
  <c r="E5" i="15"/>
  <c r="F5" i="15"/>
  <c r="G5" i="15"/>
  <c r="H5" i="15"/>
  <c r="I5" i="15"/>
  <c r="J5" i="15"/>
  <c r="A6" i="15"/>
  <c r="B6" i="15"/>
  <c r="C6" i="15"/>
  <c r="D6" i="15"/>
  <c r="E6" i="15"/>
  <c r="F6" i="15"/>
  <c r="G6" i="15"/>
  <c r="H6" i="15"/>
  <c r="I6" i="15"/>
  <c r="J6" i="15"/>
  <c r="A7" i="15"/>
  <c r="B7" i="15"/>
  <c r="C7" i="15"/>
  <c r="D7" i="15"/>
  <c r="E7" i="15"/>
  <c r="F7" i="15"/>
  <c r="G7" i="15"/>
  <c r="H7" i="15"/>
  <c r="I7" i="15"/>
  <c r="J7" i="15"/>
  <c r="A8" i="15"/>
  <c r="B8" i="15"/>
  <c r="C8" i="15"/>
  <c r="D8" i="15"/>
  <c r="E8" i="15"/>
  <c r="F8" i="15"/>
  <c r="G8" i="15"/>
  <c r="H8" i="15"/>
  <c r="I8" i="15"/>
  <c r="J8" i="15"/>
  <c r="A9" i="15"/>
  <c r="B9" i="15"/>
  <c r="C9" i="15"/>
  <c r="D9" i="15"/>
  <c r="E9" i="15"/>
  <c r="F9" i="15"/>
  <c r="G9" i="15"/>
  <c r="H9" i="15"/>
  <c r="I9" i="15"/>
  <c r="J9" i="15"/>
  <c r="A10" i="15"/>
  <c r="B10" i="15"/>
  <c r="C10" i="15"/>
  <c r="D10" i="15"/>
  <c r="E10" i="15"/>
  <c r="F10" i="15"/>
  <c r="G10" i="15"/>
  <c r="H10" i="15"/>
  <c r="I10" i="15"/>
  <c r="J10" i="15"/>
  <c r="A11" i="15"/>
  <c r="B11" i="15"/>
  <c r="C11" i="15"/>
  <c r="D11" i="15"/>
  <c r="E11" i="15"/>
  <c r="F11" i="15"/>
  <c r="G11" i="15"/>
  <c r="H11" i="15"/>
  <c r="I11" i="15"/>
  <c r="J11" i="15"/>
  <c r="A12" i="15"/>
  <c r="B12" i="15"/>
  <c r="C12" i="15"/>
  <c r="D12" i="15"/>
  <c r="E12" i="15"/>
  <c r="F12" i="15"/>
  <c r="G12" i="15"/>
  <c r="H12" i="15"/>
  <c r="I12" i="15"/>
  <c r="J12" i="15"/>
  <c r="A13" i="15"/>
  <c r="B13" i="15"/>
  <c r="C13" i="15"/>
  <c r="D13" i="15"/>
  <c r="E13" i="15"/>
  <c r="F13" i="15"/>
  <c r="G13" i="15"/>
  <c r="H13" i="15"/>
  <c r="I13" i="15"/>
  <c r="J13" i="15"/>
  <c r="A14" i="15"/>
  <c r="B14" i="15"/>
  <c r="C14" i="15"/>
  <c r="D14" i="15"/>
  <c r="E14" i="15"/>
  <c r="F14" i="15"/>
  <c r="G14" i="15"/>
  <c r="H14" i="15"/>
  <c r="I14" i="15"/>
  <c r="J14" i="15"/>
  <c r="A15" i="15"/>
  <c r="B15" i="15"/>
  <c r="C15" i="15"/>
  <c r="D15" i="15"/>
  <c r="E15" i="15"/>
  <c r="F15" i="15"/>
  <c r="G15" i="15"/>
  <c r="H15" i="15"/>
  <c r="I15" i="15"/>
  <c r="J15" i="15"/>
  <c r="A16" i="15"/>
  <c r="B16" i="15"/>
  <c r="C16" i="15"/>
  <c r="D16" i="15"/>
  <c r="E16" i="15"/>
  <c r="F16" i="15"/>
  <c r="G16" i="15"/>
  <c r="H16" i="15"/>
  <c r="I16" i="15"/>
  <c r="J16" i="15"/>
  <c r="A17" i="15"/>
  <c r="B17" i="15"/>
  <c r="C17" i="15"/>
  <c r="D17" i="15"/>
  <c r="E17" i="15"/>
  <c r="F17" i="15"/>
  <c r="G17" i="15"/>
  <c r="H17" i="15"/>
  <c r="I17" i="15"/>
  <c r="J17" i="15"/>
  <c r="A18" i="15"/>
  <c r="B18" i="15"/>
  <c r="C18" i="15"/>
  <c r="D18" i="15"/>
  <c r="E18" i="15"/>
  <c r="F18" i="15"/>
  <c r="G18" i="15"/>
  <c r="H18" i="15"/>
  <c r="I18" i="15"/>
  <c r="J18" i="15"/>
  <c r="A19" i="15"/>
  <c r="B19" i="15"/>
  <c r="C19" i="15"/>
  <c r="D19" i="15"/>
  <c r="E19" i="15"/>
  <c r="F19" i="15"/>
  <c r="G19" i="15"/>
  <c r="H19" i="15"/>
  <c r="I19" i="15"/>
  <c r="J19" i="15"/>
  <c r="A20" i="15"/>
  <c r="B20" i="15"/>
  <c r="C20" i="15"/>
  <c r="D20" i="15"/>
  <c r="E20" i="15"/>
  <c r="F20" i="15"/>
  <c r="G20" i="15"/>
  <c r="H20" i="15"/>
  <c r="I20" i="15"/>
  <c r="J20" i="15"/>
  <c r="A21" i="15"/>
  <c r="B21" i="15"/>
  <c r="C21" i="15"/>
  <c r="D21" i="15"/>
  <c r="E21" i="15"/>
  <c r="F21" i="15"/>
  <c r="G21" i="15"/>
  <c r="H21" i="15"/>
  <c r="I21" i="15"/>
  <c r="J21" i="15"/>
  <c r="A22" i="15"/>
  <c r="B22" i="15"/>
  <c r="C22" i="15"/>
  <c r="D22" i="15"/>
  <c r="E22" i="15"/>
  <c r="F22" i="15"/>
  <c r="G22" i="15"/>
  <c r="H22" i="15"/>
  <c r="I22" i="15"/>
  <c r="J22" i="15"/>
  <c r="A23" i="15"/>
  <c r="B23" i="15"/>
  <c r="C23" i="15"/>
  <c r="D23" i="15"/>
  <c r="E23" i="15"/>
  <c r="F23" i="15"/>
  <c r="G23" i="15"/>
  <c r="H23" i="15"/>
  <c r="I23" i="15"/>
  <c r="J23" i="15"/>
  <c r="A24" i="15"/>
  <c r="B24" i="15"/>
  <c r="C24" i="15"/>
  <c r="D24" i="15"/>
  <c r="E24" i="15"/>
  <c r="F24" i="15"/>
  <c r="G24" i="15"/>
  <c r="H24" i="15"/>
  <c r="I24" i="15"/>
  <c r="J24" i="15"/>
  <c r="A25" i="15"/>
  <c r="B25" i="15"/>
  <c r="C25" i="15"/>
  <c r="D25" i="15"/>
  <c r="E25" i="15"/>
  <c r="F25" i="15"/>
  <c r="G25" i="15"/>
  <c r="H25" i="15"/>
  <c r="I25" i="15"/>
  <c r="J25" i="15"/>
  <c r="A26" i="15"/>
  <c r="B26" i="15"/>
  <c r="C26" i="15"/>
  <c r="D26" i="15"/>
  <c r="E26" i="15"/>
  <c r="F26" i="15"/>
  <c r="G26" i="15"/>
  <c r="H26" i="15"/>
  <c r="I26" i="15"/>
  <c r="J26" i="15"/>
  <c r="A27" i="15"/>
  <c r="B27" i="15"/>
  <c r="C27" i="15"/>
  <c r="D27" i="15"/>
  <c r="E27" i="15"/>
  <c r="F27" i="15"/>
  <c r="G27" i="15"/>
  <c r="H27" i="15"/>
  <c r="I27" i="15"/>
  <c r="J27" i="15"/>
  <c r="A28" i="15"/>
  <c r="B28" i="15"/>
  <c r="C28" i="15"/>
  <c r="D28" i="15"/>
  <c r="E28" i="15"/>
  <c r="F28" i="15"/>
  <c r="G28" i="15"/>
  <c r="H28" i="15"/>
  <c r="I28" i="15"/>
  <c r="J28" i="15"/>
  <c r="A29" i="15"/>
  <c r="B29" i="15"/>
  <c r="C29" i="15"/>
  <c r="D29" i="15"/>
  <c r="E29" i="15"/>
  <c r="F29" i="15"/>
  <c r="G29" i="15"/>
  <c r="H29" i="15"/>
  <c r="I29" i="15"/>
  <c r="J29" i="15"/>
  <c r="A30" i="15"/>
  <c r="B30" i="15"/>
  <c r="C30" i="15"/>
  <c r="D30" i="15"/>
  <c r="E30" i="15"/>
  <c r="F30" i="15"/>
  <c r="G30" i="15"/>
  <c r="H30" i="15"/>
  <c r="I30" i="15"/>
  <c r="J30" i="15"/>
  <c r="A31" i="15"/>
  <c r="B31" i="15"/>
  <c r="C31" i="15"/>
  <c r="D31" i="15"/>
  <c r="E31" i="15"/>
  <c r="F31" i="15"/>
  <c r="G31" i="15"/>
  <c r="H31" i="15"/>
  <c r="I31" i="15"/>
  <c r="J31" i="15"/>
  <c r="A32" i="15"/>
  <c r="B32" i="15"/>
  <c r="C32" i="15"/>
  <c r="D32" i="15"/>
  <c r="E32" i="15"/>
  <c r="F32" i="15"/>
  <c r="G32" i="15"/>
  <c r="H32" i="15"/>
  <c r="I32" i="15"/>
  <c r="J32" i="15"/>
  <c r="A33" i="15"/>
  <c r="B33" i="15"/>
  <c r="C33" i="15"/>
  <c r="D33" i="15"/>
  <c r="E33" i="15"/>
  <c r="F33" i="15"/>
  <c r="G33" i="15"/>
  <c r="H33" i="15"/>
  <c r="I33" i="15"/>
  <c r="J33" i="15"/>
  <c r="A34" i="15"/>
  <c r="B34" i="15"/>
  <c r="C34" i="15"/>
  <c r="D34" i="15"/>
  <c r="E34" i="15"/>
  <c r="F34" i="15"/>
  <c r="G34" i="15"/>
  <c r="H34" i="15"/>
  <c r="I34" i="15"/>
  <c r="J34" i="15"/>
  <c r="A3" i="14"/>
  <c r="J3" i="14"/>
  <c r="A5" i="14"/>
  <c r="B5" i="14"/>
  <c r="C5" i="14"/>
  <c r="D5" i="14"/>
  <c r="E5" i="14"/>
  <c r="F5" i="14"/>
  <c r="G5" i="14"/>
  <c r="H5" i="14"/>
  <c r="I5" i="14"/>
  <c r="J5" i="14"/>
  <c r="A6" i="14"/>
  <c r="B6" i="14"/>
  <c r="C6" i="14"/>
  <c r="D6" i="14"/>
  <c r="E6" i="14"/>
  <c r="F6" i="14"/>
  <c r="G6" i="14"/>
  <c r="H6" i="14"/>
  <c r="I6" i="14"/>
  <c r="J6" i="14"/>
  <c r="A7" i="14"/>
  <c r="B7" i="14"/>
  <c r="C7" i="14"/>
  <c r="D7" i="14"/>
  <c r="E7" i="14"/>
  <c r="F7" i="14"/>
  <c r="G7" i="14"/>
  <c r="H7" i="14"/>
  <c r="I7" i="14"/>
  <c r="J7" i="14"/>
  <c r="A8" i="14"/>
  <c r="B8" i="14"/>
  <c r="C8" i="14"/>
  <c r="D8" i="14"/>
  <c r="E8" i="14"/>
  <c r="F8" i="14"/>
  <c r="G8" i="14"/>
  <c r="H8" i="14"/>
  <c r="I8" i="14"/>
  <c r="J8" i="14"/>
  <c r="A9" i="14"/>
  <c r="B9" i="14"/>
  <c r="C9" i="14"/>
  <c r="D9" i="14"/>
  <c r="E9" i="14"/>
  <c r="F9" i="14"/>
  <c r="G9" i="14"/>
  <c r="H9" i="14"/>
  <c r="I9" i="14"/>
  <c r="J9" i="14"/>
  <c r="A10" i="14"/>
  <c r="B10" i="14"/>
  <c r="C10" i="14"/>
  <c r="D10" i="14"/>
  <c r="E10" i="14"/>
  <c r="F10" i="14"/>
  <c r="G10" i="14"/>
  <c r="H10" i="14"/>
  <c r="I10" i="14"/>
  <c r="J10" i="14"/>
  <c r="A11" i="14"/>
  <c r="B11" i="14"/>
  <c r="C11" i="14"/>
  <c r="D11" i="14"/>
  <c r="E11" i="14"/>
  <c r="F11" i="14"/>
  <c r="G11" i="14"/>
  <c r="H11" i="14"/>
  <c r="I11" i="14"/>
  <c r="J11" i="14"/>
  <c r="A12" i="14"/>
  <c r="B12" i="14"/>
  <c r="C12" i="14"/>
  <c r="D12" i="14"/>
  <c r="E12" i="14"/>
  <c r="F12" i="14"/>
  <c r="G12" i="14"/>
  <c r="H12" i="14"/>
  <c r="I12" i="14"/>
  <c r="J12" i="14"/>
  <c r="A13" i="14"/>
  <c r="B13" i="14"/>
  <c r="C13" i="14"/>
  <c r="D13" i="14"/>
  <c r="E13" i="14"/>
  <c r="F13" i="14"/>
  <c r="G13" i="14"/>
  <c r="H13" i="14"/>
  <c r="I13" i="14"/>
  <c r="J13" i="14"/>
  <c r="A14" i="14"/>
  <c r="B14" i="14"/>
  <c r="C14" i="14"/>
  <c r="D14" i="14"/>
  <c r="E14" i="14"/>
  <c r="F14" i="14"/>
  <c r="G14" i="14"/>
  <c r="H14" i="14"/>
  <c r="I14" i="14"/>
  <c r="J14" i="14"/>
  <c r="A15" i="14"/>
  <c r="B15" i="14"/>
  <c r="C15" i="14"/>
  <c r="D15" i="14"/>
  <c r="E15" i="14"/>
  <c r="F15" i="14"/>
  <c r="G15" i="14"/>
  <c r="H15" i="14"/>
  <c r="I15" i="14"/>
  <c r="J15" i="14"/>
  <c r="A16" i="14"/>
  <c r="B16" i="14"/>
  <c r="C16" i="14"/>
  <c r="D16" i="14"/>
  <c r="E16" i="14"/>
  <c r="F16" i="14"/>
  <c r="G16" i="14"/>
  <c r="H16" i="14"/>
  <c r="I16" i="14"/>
  <c r="J16" i="14"/>
  <c r="A17" i="14"/>
  <c r="B17" i="14"/>
  <c r="C17" i="14"/>
  <c r="D17" i="14"/>
  <c r="E17" i="14"/>
  <c r="F17" i="14"/>
  <c r="G17" i="14"/>
  <c r="H17" i="14"/>
  <c r="I17" i="14"/>
  <c r="J17" i="14"/>
  <c r="A18" i="14"/>
  <c r="B18" i="14"/>
  <c r="C18" i="14"/>
  <c r="D18" i="14"/>
  <c r="E18" i="14"/>
  <c r="F18" i="14"/>
  <c r="G18" i="14"/>
  <c r="H18" i="14"/>
  <c r="I18" i="14"/>
  <c r="J18" i="14"/>
  <c r="A19" i="14"/>
  <c r="B19" i="14"/>
  <c r="C19" i="14"/>
  <c r="D19" i="14"/>
  <c r="E19" i="14"/>
  <c r="F19" i="14"/>
  <c r="G19" i="14"/>
  <c r="H19" i="14"/>
  <c r="I19" i="14"/>
  <c r="J19" i="14"/>
  <c r="A20" i="14"/>
  <c r="B20" i="14"/>
  <c r="C20" i="14"/>
  <c r="D20" i="14"/>
  <c r="E20" i="14"/>
  <c r="F20" i="14"/>
  <c r="G20" i="14"/>
  <c r="H20" i="14"/>
  <c r="I20" i="14"/>
  <c r="J20" i="14"/>
  <c r="A21" i="14"/>
  <c r="B21" i="14"/>
  <c r="C21" i="14"/>
  <c r="D21" i="14"/>
  <c r="E21" i="14"/>
  <c r="F21" i="14"/>
  <c r="G21" i="14"/>
  <c r="H21" i="14"/>
  <c r="I21" i="14"/>
  <c r="J21" i="14"/>
  <c r="A22" i="14"/>
  <c r="B22" i="14"/>
  <c r="C22" i="14"/>
  <c r="D22" i="14"/>
  <c r="E22" i="14"/>
  <c r="F22" i="14"/>
  <c r="G22" i="14"/>
  <c r="H22" i="14"/>
  <c r="I22" i="14"/>
  <c r="J22" i="14"/>
  <c r="A23" i="14"/>
  <c r="B23" i="14"/>
  <c r="C23" i="14"/>
  <c r="D23" i="14"/>
  <c r="E23" i="14"/>
  <c r="F23" i="14"/>
  <c r="G23" i="14"/>
  <c r="H23" i="14"/>
  <c r="I23" i="14"/>
  <c r="J23" i="14"/>
  <c r="A24" i="14"/>
  <c r="B24" i="14"/>
  <c r="C24" i="14"/>
  <c r="D24" i="14"/>
  <c r="E24" i="14"/>
  <c r="F24" i="14"/>
  <c r="G24" i="14"/>
  <c r="H24" i="14"/>
  <c r="I24" i="14"/>
  <c r="J24" i="14"/>
  <c r="A25" i="14"/>
  <c r="B25" i="14"/>
  <c r="C25" i="14"/>
  <c r="D25" i="14"/>
  <c r="E25" i="14"/>
  <c r="F25" i="14"/>
  <c r="G25" i="14"/>
  <c r="H25" i="14"/>
  <c r="I25" i="14"/>
  <c r="J25" i="14"/>
  <c r="A26" i="14"/>
  <c r="B26" i="14"/>
  <c r="C26" i="14"/>
  <c r="D26" i="14"/>
  <c r="E26" i="14"/>
  <c r="F26" i="14"/>
  <c r="G26" i="14"/>
  <c r="H26" i="14"/>
  <c r="I26" i="14"/>
  <c r="J26" i="14"/>
  <c r="A27" i="14"/>
  <c r="B27" i="14"/>
  <c r="C27" i="14"/>
  <c r="D27" i="14"/>
  <c r="E27" i="14"/>
  <c r="F27" i="14"/>
  <c r="G27" i="14"/>
  <c r="H27" i="14"/>
  <c r="I27" i="14"/>
  <c r="J27" i="14"/>
  <c r="A28" i="14"/>
  <c r="B28" i="14"/>
  <c r="C28" i="14"/>
  <c r="D28" i="14"/>
  <c r="E28" i="14"/>
  <c r="F28" i="14"/>
  <c r="G28" i="14"/>
  <c r="H28" i="14"/>
  <c r="I28" i="14"/>
  <c r="J28" i="14"/>
  <c r="A29" i="14"/>
  <c r="B29" i="14"/>
  <c r="C29" i="14"/>
  <c r="D29" i="14"/>
  <c r="E29" i="14"/>
  <c r="F29" i="14"/>
  <c r="G29" i="14"/>
  <c r="H29" i="14"/>
  <c r="I29" i="14"/>
  <c r="J29" i="14"/>
  <c r="A30" i="14"/>
  <c r="B30" i="14"/>
  <c r="C30" i="14"/>
  <c r="D30" i="14"/>
  <c r="E30" i="14"/>
  <c r="F30" i="14"/>
  <c r="G30" i="14"/>
  <c r="H30" i="14"/>
  <c r="I30" i="14"/>
  <c r="J30" i="14"/>
  <c r="A31" i="14"/>
  <c r="B31" i="14"/>
  <c r="C31" i="14"/>
  <c r="D31" i="14"/>
  <c r="E31" i="14"/>
  <c r="F31" i="14"/>
  <c r="G31" i="14"/>
  <c r="H31" i="14"/>
  <c r="I31" i="14"/>
  <c r="J31" i="14"/>
  <c r="A32" i="14"/>
  <c r="B32" i="14"/>
  <c r="C32" i="14"/>
  <c r="D32" i="14"/>
  <c r="E32" i="14"/>
  <c r="F32" i="14"/>
  <c r="G32" i="14"/>
  <c r="H32" i="14"/>
  <c r="I32" i="14"/>
  <c r="J32" i="14"/>
  <c r="A33" i="14"/>
  <c r="B33" i="14"/>
  <c r="C33" i="14"/>
  <c r="D33" i="14"/>
  <c r="E33" i="14"/>
  <c r="F33" i="14"/>
  <c r="G33" i="14"/>
  <c r="H33" i="14"/>
  <c r="I33" i="14"/>
  <c r="J33" i="14"/>
  <c r="A34" i="14"/>
  <c r="B34" i="14"/>
  <c r="C34" i="14"/>
  <c r="D34" i="14"/>
  <c r="E34" i="14"/>
  <c r="F34" i="14"/>
  <c r="G34" i="14"/>
  <c r="H34" i="14"/>
  <c r="I34" i="14"/>
  <c r="J34" i="14"/>
  <c r="A3" i="13"/>
  <c r="J3" i="13"/>
  <c r="A5" i="13"/>
  <c r="B5" i="13"/>
  <c r="C5" i="13"/>
  <c r="D5" i="13"/>
  <c r="E5" i="13"/>
  <c r="F5" i="13"/>
  <c r="G5" i="13"/>
  <c r="H5" i="13"/>
  <c r="I5" i="13"/>
  <c r="J5" i="13"/>
  <c r="A6" i="13"/>
  <c r="B6" i="13"/>
  <c r="C6" i="13"/>
  <c r="D6" i="13"/>
  <c r="E6" i="13"/>
  <c r="F6" i="13"/>
  <c r="G6" i="13"/>
  <c r="H6" i="13"/>
  <c r="I6" i="13"/>
  <c r="J6" i="13"/>
  <c r="A7" i="13"/>
  <c r="B7" i="13"/>
  <c r="C7" i="13"/>
  <c r="D7" i="13"/>
  <c r="E7" i="13"/>
  <c r="F7" i="13"/>
  <c r="G7" i="13"/>
  <c r="H7" i="13"/>
  <c r="I7" i="13"/>
  <c r="J7" i="13"/>
  <c r="A8" i="13"/>
  <c r="B8" i="13"/>
  <c r="C8" i="13"/>
  <c r="D8" i="13"/>
  <c r="E8" i="13"/>
  <c r="F8" i="13"/>
  <c r="G8" i="13"/>
  <c r="H8" i="13"/>
  <c r="I8" i="13"/>
  <c r="J8" i="13"/>
  <c r="A9" i="13"/>
  <c r="B9" i="13"/>
  <c r="C9" i="13"/>
  <c r="D9" i="13"/>
  <c r="E9" i="13"/>
  <c r="F9" i="13"/>
  <c r="G9" i="13"/>
  <c r="H9" i="13"/>
  <c r="I9" i="13"/>
  <c r="J9" i="13"/>
  <c r="A10" i="13"/>
  <c r="B10" i="13"/>
  <c r="C10" i="13"/>
  <c r="D10" i="13"/>
  <c r="E10" i="13"/>
  <c r="F10" i="13"/>
  <c r="G10" i="13"/>
  <c r="H10" i="13"/>
  <c r="I10" i="13"/>
  <c r="J10" i="13"/>
  <c r="A11" i="13"/>
  <c r="B11" i="13"/>
  <c r="C11" i="13"/>
  <c r="D11" i="13"/>
  <c r="E11" i="13"/>
  <c r="F11" i="13"/>
  <c r="G11" i="13"/>
  <c r="H11" i="13"/>
  <c r="I11" i="13"/>
  <c r="J11" i="13"/>
  <c r="A12" i="13"/>
  <c r="B12" i="13"/>
  <c r="C12" i="13"/>
  <c r="D12" i="13"/>
  <c r="E12" i="13"/>
  <c r="F12" i="13"/>
  <c r="G12" i="13"/>
  <c r="H12" i="13"/>
  <c r="I12" i="13"/>
  <c r="J12" i="13"/>
  <c r="A13" i="13"/>
  <c r="B13" i="13"/>
  <c r="C13" i="13"/>
  <c r="D13" i="13"/>
  <c r="E13" i="13"/>
  <c r="F13" i="13"/>
  <c r="G13" i="13"/>
  <c r="H13" i="13"/>
  <c r="I13" i="13"/>
  <c r="J13" i="13"/>
  <c r="A14" i="13"/>
  <c r="B14" i="13"/>
  <c r="C14" i="13"/>
  <c r="D14" i="13"/>
  <c r="E14" i="13"/>
  <c r="F14" i="13"/>
  <c r="G14" i="13"/>
  <c r="H14" i="13"/>
  <c r="I14" i="13"/>
  <c r="J14" i="13"/>
  <c r="A15" i="13"/>
  <c r="B15" i="13"/>
  <c r="C15" i="13"/>
  <c r="D15" i="13"/>
  <c r="E15" i="13"/>
  <c r="F15" i="13"/>
  <c r="G15" i="13"/>
  <c r="H15" i="13"/>
  <c r="I15" i="13"/>
  <c r="J15" i="13"/>
  <c r="A16" i="13"/>
  <c r="B16" i="13"/>
  <c r="C16" i="13"/>
  <c r="D16" i="13"/>
  <c r="E16" i="13"/>
  <c r="F16" i="13"/>
  <c r="G16" i="13"/>
  <c r="H16" i="13"/>
  <c r="I16" i="13"/>
  <c r="J16" i="13"/>
  <c r="A17" i="13"/>
  <c r="B17" i="13"/>
  <c r="C17" i="13"/>
  <c r="D17" i="13"/>
  <c r="E17" i="13"/>
  <c r="F17" i="13"/>
  <c r="G17" i="13"/>
  <c r="H17" i="13"/>
  <c r="I17" i="13"/>
  <c r="J17" i="13"/>
  <c r="A18" i="13"/>
  <c r="B18" i="13"/>
  <c r="C18" i="13"/>
  <c r="D18" i="13"/>
  <c r="E18" i="13"/>
  <c r="F18" i="13"/>
  <c r="G18" i="13"/>
  <c r="H18" i="13"/>
  <c r="I18" i="13"/>
  <c r="J18" i="13"/>
  <c r="A19" i="13"/>
  <c r="B19" i="13"/>
  <c r="C19" i="13"/>
  <c r="D19" i="13"/>
  <c r="E19" i="13"/>
  <c r="F19" i="13"/>
  <c r="G19" i="13"/>
  <c r="H19" i="13"/>
  <c r="I19" i="13"/>
  <c r="J19" i="13"/>
  <c r="A20" i="13"/>
  <c r="B20" i="13"/>
  <c r="C20" i="13"/>
  <c r="D20" i="13"/>
  <c r="E20" i="13"/>
  <c r="F20" i="13"/>
  <c r="G20" i="13"/>
  <c r="H20" i="13"/>
  <c r="I20" i="13"/>
  <c r="J20" i="13"/>
  <c r="A21" i="13"/>
  <c r="B21" i="13"/>
  <c r="C21" i="13"/>
  <c r="D21" i="13"/>
  <c r="E21" i="13"/>
  <c r="F21" i="13"/>
  <c r="G21" i="13"/>
  <c r="H21" i="13"/>
  <c r="I21" i="13"/>
  <c r="J21" i="13"/>
  <c r="A22" i="13"/>
  <c r="B22" i="13"/>
  <c r="C22" i="13"/>
  <c r="D22" i="13"/>
  <c r="E22" i="13"/>
  <c r="F22" i="13"/>
  <c r="G22" i="13"/>
  <c r="H22" i="13"/>
  <c r="I22" i="13"/>
  <c r="J22" i="13"/>
  <c r="A23" i="13"/>
  <c r="B23" i="13"/>
  <c r="C23" i="13"/>
  <c r="D23" i="13"/>
  <c r="E23" i="13"/>
  <c r="F23" i="13"/>
  <c r="G23" i="13"/>
  <c r="H23" i="13"/>
  <c r="I23" i="13"/>
  <c r="J23" i="13"/>
  <c r="A24" i="13"/>
  <c r="B24" i="13"/>
  <c r="C24" i="13"/>
  <c r="D24" i="13"/>
  <c r="E24" i="13"/>
  <c r="F24" i="13"/>
  <c r="G24" i="13"/>
  <c r="H24" i="13"/>
  <c r="I24" i="13"/>
  <c r="J24" i="13"/>
  <c r="A25" i="13"/>
  <c r="B25" i="13"/>
  <c r="C25" i="13"/>
  <c r="D25" i="13"/>
  <c r="E25" i="13"/>
  <c r="F25" i="13"/>
  <c r="G25" i="13"/>
  <c r="H25" i="13"/>
  <c r="I25" i="13"/>
  <c r="J25" i="13"/>
  <c r="A26" i="13"/>
  <c r="B26" i="13"/>
  <c r="C26" i="13"/>
  <c r="D26" i="13"/>
  <c r="E26" i="13"/>
  <c r="F26" i="13"/>
  <c r="G26" i="13"/>
  <c r="H26" i="13"/>
  <c r="I26" i="13"/>
  <c r="J26" i="13"/>
  <c r="A27" i="13"/>
  <c r="B27" i="13"/>
  <c r="C27" i="13"/>
  <c r="D27" i="13"/>
  <c r="E27" i="13"/>
  <c r="F27" i="13"/>
  <c r="G27" i="13"/>
  <c r="H27" i="13"/>
  <c r="I27" i="13"/>
  <c r="J27" i="13"/>
  <c r="A28" i="13"/>
  <c r="B28" i="13"/>
  <c r="C28" i="13"/>
  <c r="D28" i="13"/>
  <c r="E28" i="13"/>
  <c r="F28" i="13"/>
  <c r="G28" i="13"/>
  <c r="H28" i="13"/>
  <c r="I28" i="13"/>
  <c r="J28" i="13"/>
  <c r="A29" i="13"/>
  <c r="B29" i="13"/>
  <c r="C29" i="13"/>
  <c r="D29" i="13"/>
  <c r="E29" i="13"/>
  <c r="F29" i="13"/>
  <c r="G29" i="13"/>
  <c r="H29" i="13"/>
  <c r="I29" i="13"/>
  <c r="J29" i="13"/>
  <c r="A30" i="13"/>
  <c r="B30" i="13"/>
  <c r="C30" i="13"/>
  <c r="D30" i="13"/>
  <c r="E30" i="13"/>
  <c r="F30" i="13"/>
  <c r="G30" i="13"/>
  <c r="H30" i="13"/>
  <c r="I30" i="13"/>
  <c r="J30" i="13"/>
  <c r="A31" i="13"/>
  <c r="B31" i="13"/>
  <c r="C31" i="13"/>
  <c r="D31" i="13"/>
  <c r="E31" i="13"/>
  <c r="F31" i="13"/>
  <c r="G31" i="13"/>
  <c r="H31" i="13"/>
  <c r="I31" i="13"/>
  <c r="J31" i="13"/>
  <c r="A32" i="13"/>
  <c r="B32" i="13"/>
  <c r="C32" i="13"/>
  <c r="D32" i="13"/>
  <c r="E32" i="13"/>
  <c r="F32" i="13"/>
  <c r="G32" i="13"/>
  <c r="H32" i="13"/>
  <c r="I32" i="13"/>
  <c r="J32" i="13"/>
  <c r="A33" i="13"/>
  <c r="B33" i="13"/>
  <c r="C33" i="13"/>
  <c r="D33" i="13"/>
  <c r="E33" i="13"/>
  <c r="F33" i="13"/>
  <c r="G33" i="13"/>
  <c r="H33" i="13"/>
  <c r="I33" i="13"/>
  <c r="J33" i="13"/>
  <c r="A34" i="13"/>
  <c r="B34" i="13"/>
  <c r="C34" i="13"/>
  <c r="D34" i="13"/>
  <c r="E34" i="13"/>
  <c r="F34" i="13"/>
  <c r="G34" i="13"/>
  <c r="H34" i="13"/>
  <c r="I34" i="13"/>
  <c r="J34" i="13"/>
  <c r="A3" i="12"/>
  <c r="J3" i="12"/>
  <c r="A5" i="12"/>
  <c r="B5" i="12"/>
  <c r="C5" i="12"/>
  <c r="D5" i="12"/>
  <c r="E5" i="12"/>
  <c r="F5" i="12"/>
  <c r="G5" i="12"/>
  <c r="H5" i="12"/>
  <c r="I5" i="12"/>
  <c r="J5" i="12"/>
  <c r="A6" i="12"/>
  <c r="B6" i="12"/>
  <c r="C6" i="12"/>
  <c r="D6" i="12"/>
  <c r="E6" i="12"/>
  <c r="F6" i="12"/>
  <c r="G6" i="12"/>
  <c r="H6" i="12"/>
  <c r="I6" i="12"/>
  <c r="J6" i="12"/>
  <c r="A7" i="12"/>
  <c r="B7" i="12"/>
  <c r="C7" i="12"/>
  <c r="D7" i="12"/>
  <c r="E7" i="12"/>
  <c r="F7" i="12"/>
  <c r="G7" i="12"/>
  <c r="H7" i="12"/>
  <c r="I7" i="12"/>
  <c r="J7" i="12"/>
  <c r="A8" i="12"/>
  <c r="B8" i="12"/>
  <c r="C8" i="12"/>
  <c r="D8" i="12"/>
  <c r="E8" i="12"/>
  <c r="F8" i="12"/>
  <c r="G8" i="12"/>
  <c r="H8" i="12"/>
  <c r="I8" i="12"/>
  <c r="J8" i="12"/>
  <c r="A9" i="12"/>
  <c r="B9" i="12"/>
  <c r="C9" i="12"/>
  <c r="D9" i="12"/>
  <c r="E9" i="12"/>
  <c r="F9" i="12"/>
  <c r="G9" i="12"/>
  <c r="H9" i="12"/>
  <c r="I9" i="12"/>
  <c r="J9" i="12"/>
  <c r="A10" i="12"/>
  <c r="B10" i="12"/>
  <c r="C10" i="12"/>
  <c r="D10" i="12"/>
  <c r="E10" i="12"/>
  <c r="F10" i="12"/>
  <c r="G10" i="12"/>
  <c r="H10" i="12"/>
  <c r="I10" i="12"/>
  <c r="J10" i="12"/>
  <c r="A11" i="12"/>
  <c r="B11" i="12"/>
  <c r="C11" i="12"/>
  <c r="D11" i="12"/>
  <c r="E11" i="12"/>
  <c r="F11" i="12"/>
  <c r="G11" i="12"/>
  <c r="H11" i="12"/>
  <c r="I11" i="12"/>
  <c r="J11" i="12"/>
  <c r="A12" i="12"/>
  <c r="B12" i="12"/>
  <c r="C12" i="12"/>
  <c r="D12" i="12"/>
  <c r="E12" i="12"/>
  <c r="F12" i="12"/>
  <c r="G12" i="12"/>
  <c r="H12" i="12"/>
  <c r="I12" i="12"/>
  <c r="J12" i="12"/>
  <c r="A13" i="12"/>
  <c r="B13" i="12"/>
  <c r="C13" i="12"/>
  <c r="D13" i="12"/>
  <c r="E13" i="12"/>
  <c r="F13" i="12"/>
  <c r="G13" i="12"/>
  <c r="H13" i="12"/>
  <c r="I13" i="12"/>
  <c r="J13" i="12"/>
  <c r="A14" i="12"/>
  <c r="B14" i="12"/>
  <c r="C14" i="12"/>
  <c r="D14" i="12"/>
  <c r="E14" i="12"/>
  <c r="F14" i="12"/>
  <c r="G14" i="12"/>
  <c r="H14" i="12"/>
  <c r="I14" i="12"/>
  <c r="J14" i="12"/>
  <c r="A15" i="12"/>
  <c r="B15" i="12"/>
  <c r="C15" i="12"/>
  <c r="D15" i="12"/>
  <c r="E15" i="12"/>
  <c r="F15" i="12"/>
  <c r="G15" i="12"/>
  <c r="H15" i="12"/>
  <c r="I15" i="12"/>
  <c r="J15" i="12"/>
  <c r="A16" i="12"/>
  <c r="B16" i="12"/>
  <c r="C16" i="12"/>
  <c r="D16" i="12"/>
  <c r="E16" i="12"/>
  <c r="F16" i="12"/>
  <c r="G16" i="12"/>
  <c r="H16" i="12"/>
  <c r="I16" i="12"/>
  <c r="J16" i="12"/>
  <c r="A17" i="12"/>
  <c r="B17" i="12"/>
  <c r="C17" i="12"/>
  <c r="D17" i="12"/>
  <c r="E17" i="12"/>
  <c r="F17" i="12"/>
  <c r="G17" i="12"/>
  <c r="H17" i="12"/>
  <c r="I17" i="12"/>
  <c r="J17" i="12"/>
  <c r="A18" i="12"/>
  <c r="B18" i="12"/>
  <c r="C18" i="12"/>
  <c r="D18" i="12"/>
  <c r="E18" i="12"/>
  <c r="F18" i="12"/>
  <c r="G18" i="12"/>
  <c r="H18" i="12"/>
  <c r="I18" i="12"/>
  <c r="J18" i="12"/>
  <c r="A19" i="12"/>
  <c r="B19" i="12"/>
  <c r="C19" i="12"/>
  <c r="D19" i="12"/>
  <c r="E19" i="12"/>
  <c r="F19" i="12"/>
  <c r="G19" i="12"/>
  <c r="H19" i="12"/>
  <c r="I19" i="12"/>
  <c r="J19" i="12"/>
  <c r="A20" i="12"/>
  <c r="B20" i="12"/>
  <c r="C20" i="12"/>
  <c r="D20" i="12"/>
  <c r="E20" i="12"/>
  <c r="F20" i="12"/>
  <c r="G20" i="12"/>
  <c r="H20" i="12"/>
  <c r="I20" i="12"/>
  <c r="J20" i="12"/>
  <c r="A21" i="12"/>
  <c r="B21" i="12"/>
  <c r="C21" i="12"/>
  <c r="D21" i="12"/>
  <c r="E21" i="12"/>
  <c r="F21" i="12"/>
  <c r="G21" i="12"/>
  <c r="H21" i="12"/>
  <c r="I21" i="12"/>
  <c r="J21" i="12"/>
  <c r="A22" i="12"/>
  <c r="B22" i="12"/>
  <c r="C22" i="12"/>
  <c r="D22" i="12"/>
  <c r="E22" i="12"/>
  <c r="F22" i="12"/>
  <c r="G22" i="12"/>
  <c r="H22" i="12"/>
  <c r="I22" i="12"/>
  <c r="J22" i="12"/>
  <c r="A23" i="12"/>
  <c r="B23" i="12"/>
  <c r="C23" i="12"/>
  <c r="D23" i="12"/>
  <c r="E23" i="12"/>
  <c r="F23" i="12"/>
  <c r="G23" i="12"/>
  <c r="H23" i="12"/>
  <c r="I23" i="12"/>
  <c r="J23" i="12"/>
  <c r="A24" i="12"/>
  <c r="B24" i="12"/>
  <c r="C24" i="12"/>
  <c r="D24" i="12"/>
  <c r="E24" i="12"/>
  <c r="F24" i="12"/>
  <c r="G24" i="12"/>
  <c r="H24" i="12"/>
  <c r="I24" i="12"/>
  <c r="J24" i="12"/>
  <c r="A25" i="12"/>
  <c r="B25" i="12"/>
  <c r="C25" i="12"/>
  <c r="D25" i="12"/>
  <c r="E25" i="12"/>
  <c r="F25" i="12"/>
  <c r="G25" i="12"/>
  <c r="H25" i="12"/>
  <c r="I25" i="12"/>
  <c r="J25" i="12"/>
  <c r="A26" i="12"/>
  <c r="B26" i="12"/>
  <c r="C26" i="12"/>
  <c r="D26" i="12"/>
  <c r="E26" i="12"/>
  <c r="F26" i="12"/>
  <c r="G26" i="12"/>
  <c r="H26" i="12"/>
  <c r="I26" i="12"/>
  <c r="J26" i="12"/>
  <c r="A27" i="12"/>
  <c r="B27" i="12"/>
  <c r="C27" i="12"/>
  <c r="D27" i="12"/>
  <c r="E27" i="12"/>
  <c r="F27" i="12"/>
  <c r="G27" i="12"/>
  <c r="H27" i="12"/>
  <c r="I27" i="12"/>
  <c r="J27" i="12"/>
  <c r="A28" i="12"/>
  <c r="B28" i="12"/>
  <c r="C28" i="12"/>
  <c r="D28" i="12"/>
  <c r="E28" i="12"/>
  <c r="F28" i="12"/>
  <c r="G28" i="12"/>
  <c r="H28" i="12"/>
  <c r="I28" i="12"/>
  <c r="J28" i="12"/>
  <c r="A29" i="12"/>
  <c r="B29" i="12"/>
  <c r="C29" i="12"/>
  <c r="D29" i="12"/>
  <c r="E29" i="12"/>
  <c r="F29" i="12"/>
  <c r="G29" i="12"/>
  <c r="H29" i="12"/>
  <c r="I29" i="12"/>
  <c r="J29" i="12"/>
  <c r="A30" i="12"/>
  <c r="B30" i="12"/>
  <c r="C30" i="12"/>
  <c r="D30" i="12"/>
  <c r="E30" i="12"/>
  <c r="F30" i="12"/>
  <c r="G30" i="12"/>
  <c r="H30" i="12"/>
  <c r="I30" i="12"/>
  <c r="J30" i="12"/>
  <c r="A31" i="12"/>
  <c r="B31" i="12"/>
  <c r="C31" i="12"/>
  <c r="D31" i="12"/>
  <c r="E31" i="12"/>
  <c r="F31" i="12"/>
  <c r="G31" i="12"/>
  <c r="H31" i="12"/>
  <c r="I31" i="12"/>
  <c r="J31" i="12"/>
  <c r="A32" i="12"/>
  <c r="B32" i="12"/>
  <c r="C32" i="12"/>
  <c r="D32" i="12"/>
  <c r="E32" i="12"/>
  <c r="F32" i="12"/>
  <c r="G32" i="12"/>
  <c r="H32" i="12"/>
  <c r="I32" i="12"/>
  <c r="J32" i="12"/>
  <c r="A33" i="12"/>
  <c r="B33" i="12"/>
  <c r="C33" i="12"/>
  <c r="D33" i="12"/>
  <c r="E33" i="12"/>
  <c r="F33" i="12"/>
  <c r="G33" i="12"/>
  <c r="H33" i="12"/>
  <c r="I33" i="12"/>
  <c r="J33" i="12"/>
  <c r="A34" i="12"/>
  <c r="B34" i="12"/>
  <c r="C34" i="12"/>
  <c r="D34" i="12"/>
  <c r="E34" i="12"/>
  <c r="F34" i="12"/>
  <c r="G34" i="12"/>
  <c r="H34" i="12"/>
  <c r="I34" i="12"/>
  <c r="J34" i="12"/>
  <c r="A3" i="11"/>
  <c r="J3" i="11"/>
  <c r="A5" i="11"/>
  <c r="B5" i="11"/>
  <c r="C5" i="11"/>
  <c r="D5" i="11"/>
  <c r="E5" i="11"/>
  <c r="F5" i="11"/>
  <c r="G5" i="11"/>
  <c r="H5" i="11"/>
  <c r="I5" i="11"/>
  <c r="J5" i="11"/>
  <c r="A6" i="11"/>
  <c r="B6" i="11"/>
  <c r="C6" i="11"/>
  <c r="D6" i="11"/>
  <c r="E6" i="11"/>
  <c r="F6" i="11"/>
  <c r="G6" i="11"/>
  <c r="H6" i="11"/>
  <c r="I6" i="11"/>
  <c r="J6" i="11"/>
  <c r="A7" i="11"/>
  <c r="B7" i="11"/>
  <c r="C7" i="11"/>
  <c r="D7" i="11"/>
  <c r="E7" i="11"/>
  <c r="F7" i="11"/>
  <c r="G7" i="11"/>
  <c r="H7" i="11"/>
  <c r="I7" i="11"/>
  <c r="J7" i="11"/>
  <c r="A8" i="11"/>
  <c r="B8" i="11"/>
  <c r="C8" i="11"/>
  <c r="D8" i="11"/>
  <c r="E8" i="11"/>
  <c r="F8" i="11"/>
  <c r="G8" i="11"/>
  <c r="H8" i="11"/>
  <c r="I8" i="11"/>
  <c r="J8" i="11"/>
  <c r="A9" i="11"/>
  <c r="B9" i="11"/>
  <c r="C9" i="11"/>
  <c r="D9" i="11"/>
  <c r="E9" i="11"/>
  <c r="F9" i="11"/>
  <c r="G9" i="11"/>
  <c r="H9" i="11"/>
  <c r="I9" i="11"/>
  <c r="J9" i="11"/>
  <c r="A10" i="11"/>
  <c r="B10" i="11"/>
  <c r="C10" i="11"/>
  <c r="D10" i="11"/>
  <c r="E10" i="11"/>
  <c r="F10" i="11"/>
  <c r="G10" i="11"/>
  <c r="H10" i="11"/>
  <c r="I10" i="11"/>
  <c r="J10" i="11"/>
  <c r="A11" i="11"/>
  <c r="B11" i="11"/>
  <c r="C11" i="11"/>
  <c r="D11" i="11"/>
  <c r="E11" i="11"/>
  <c r="F11" i="11"/>
  <c r="G11" i="11"/>
  <c r="H11" i="11"/>
  <c r="I11" i="11"/>
  <c r="J11" i="11"/>
  <c r="A12" i="11"/>
  <c r="B12" i="11"/>
  <c r="C12" i="11"/>
  <c r="D12" i="11"/>
  <c r="E12" i="11"/>
  <c r="F12" i="11"/>
  <c r="G12" i="11"/>
  <c r="H12" i="11"/>
  <c r="I12" i="11"/>
  <c r="J12" i="11"/>
  <c r="A13" i="11"/>
  <c r="B13" i="11"/>
  <c r="C13" i="11"/>
  <c r="D13" i="11"/>
  <c r="E13" i="11"/>
  <c r="F13" i="11"/>
  <c r="G13" i="11"/>
  <c r="H13" i="11"/>
  <c r="I13" i="11"/>
  <c r="J13" i="11"/>
  <c r="A14" i="11"/>
  <c r="B14" i="11"/>
  <c r="C14" i="11"/>
  <c r="D14" i="11"/>
  <c r="E14" i="11"/>
  <c r="F14" i="11"/>
  <c r="G14" i="11"/>
  <c r="H14" i="11"/>
  <c r="I14" i="11"/>
  <c r="J14" i="11"/>
  <c r="A15" i="11"/>
  <c r="B15" i="11"/>
  <c r="C15" i="11"/>
  <c r="D15" i="11"/>
  <c r="E15" i="11"/>
  <c r="F15" i="11"/>
  <c r="G15" i="11"/>
  <c r="H15" i="11"/>
  <c r="I15" i="11"/>
  <c r="J15" i="11"/>
  <c r="A16" i="11"/>
  <c r="B16" i="11"/>
  <c r="C16" i="11"/>
  <c r="D16" i="11"/>
  <c r="E16" i="11"/>
  <c r="F16" i="11"/>
  <c r="G16" i="11"/>
  <c r="H16" i="11"/>
  <c r="I16" i="11"/>
  <c r="J16" i="11"/>
  <c r="A17" i="11"/>
  <c r="B17" i="11"/>
  <c r="C17" i="11"/>
  <c r="D17" i="11"/>
  <c r="E17" i="11"/>
  <c r="F17" i="11"/>
  <c r="G17" i="11"/>
  <c r="H17" i="11"/>
  <c r="I17" i="11"/>
  <c r="J17" i="11"/>
  <c r="A18" i="11"/>
  <c r="B18" i="11"/>
  <c r="C18" i="11"/>
  <c r="D18" i="11"/>
  <c r="E18" i="11"/>
  <c r="F18" i="11"/>
  <c r="G18" i="11"/>
  <c r="H18" i="11"/>
  <c r="I18" i="11"/>
  <c r="J18" i="11"/>
  <c r="A19" i="11"/>
  <c r="B19" i="11"/>
  <c r="C19" i="11"/>
  <c r="D19" i="11"/>
  <c r="E19" i="11"/>
  <c r="F19" i="11"/>
  <c r="G19" i="11"/>
  <c r="H19" i="11"/>
  <c r="I19" i="11"/>
  <c r="J19" i="11"/>
  <c r="A20" i="11"/>
  <c r="B20" i="11"/>
  <c r="C20" i="11"/>
  <c r="D20" i="11"/>
  <c r="E20" i="11"/>
  <c r="F20" i="11"/>
  <c r="G20" i="11"/>
  <c r="H20" i="11"/>
  <c r="I20" i="11"/>
  <c r="J20" i="11"/>
  <c r="A21" i="11"/>
  <c r="B21" i="11"/>
  <c r="C21" i="11"/>
  <c r="D21" i="11"/>
  <c r="E21" i="11"/>
  <c r="F21" i="11"/>
  <c r="G21" i="11"/>
  <c r="H21" i="11"/>
  <c r="I21" i="11"/>
  <c r="J21" i="11"/>
  <c r="A22" i="11"/>
  <c r="B22" i="11"/>
  <c r="C22" i="11"/>
  <c r="D22" i="11"/>
  <c r="E22" i="11"/>
  <c r="F22" i="11"/>
  <c r="G22" i="11"/>
  <c r="H22" i="11"/>
  <c r="I22" i="11"/>
  <c r="J22" i="11"/>
  <c r="A23" i="11"/>
  <c r="B23" i="11"/>
  <c r="C23" i="11"/>
  <c r="D23" i="11"/>
  <c r="E23" i="11"/>
  <c r="F23" i="11"/>
  <c r="G23" i="11"/>
  <c r="H23" i="11"/>
  <c r="I23" i="11"/>
  <c r="J23" i="11"/>
  <c r="A24" i="11"/>
  <c r="B24" i="11"/>
  <c r="C24" i="11"/>
  <c r="D24" i="11"/>
  <c r="E24" i="11"/>
  <c r="F24" i="11"/>
  <c r="G24" i="11"/>
  <c r="H24" i="11"/>
  <c r="I24" i="11"/>
  <c r="J24" i="11"/>
  <c r="A25" i="11"/>
  <c r="B25" i="11"/>
  <c r="C25" i="11"/>
  <c r="D25" i="11"/>
  <c r="E25" i="11"/>
  <c r="F25" i="11"/>
  <c r="G25" i="11"/>
  <c r="H25" i="11"/>
  <c r="I25" i="11"/>
  <c r="J25" i="11"/>
  <c r="A26" i="11"/>
  <c r="B26" i="11"/>
  <c r="C26" i="11"/>
  <c r="D26" i="11"/>
  <c r="E26" i="11"/>
  <c r="F26" i="11"/>
  <c r="G26" i="11"/>
  <c r="H26" i="11"/>
  <c r="I26" i="11"/>
  <c r="J26" i="11"/>
  <c r="A27" i="11"/>
  <c r="B27" i="11"/>
  <c r="C27" i="11"/>
  <c r="D27" i="11"/>
  <c r="E27" i="11"/>
  <c r="F27" i="11"/>
  <c r="G27" i="11"/>
  <c r="H27" i="11"/>
  <c r="I27" i="11"/>
  <c r="J27" i="11"/>
  <c r="A28" i="11"/>
  <c r="B28" i="11"/>
  <c r="C28" i="11"/>
  <c r="D28" i="11"/>
  <c r="E28" i="11"/>
  <c r="F28" i="11"/>
  <c r="G28" i="11"/>
  <c r="H28" i="11"/>
  <c r="I28" i="11"/>
  <c r="J28" i="11"/>
  <c r="A29" i="11"/>
  <c r="B29" i="11"/>
  <c r="C29" i="11"/>
  <c r="D29" i="11"/>
  <c r="E29" i="11"/>
  <c r="F29" i="11"/>
  <c r="G29" i="11"/>
  <c r="H29" i="11"/>
  <c r="I29" i="11"/>
  <c r="J29" i="11"/>
  <c r="A30" i="11"/>
  <c r="B30" i="11"/>
  <c r="C30" i="11"/>
  <c r="D30" i="11"/>
  <c r="E30" i="11"/>
  <c r="F30" i="11"/>
  <c r="G30" i="11"/>
  <c r="H30" i="11"/>
  <c r="I30" i="11"/>
  <c r="J30" i="11"/>
  <c r="A31" i="11"/>
  <c r="B31" i="11"/>
  <c r="C31" i="11"/>
  <c r="D31" i="11"/>
  <c r="E31" i="11"/>
  <c r="F31" i="11"/>
  <c r="G31" i="11"/>
  <c r="H31" i="11"/>
  <c r="I31" i="11"/>
  <c r="J31" i="11"/>
  <c r="A32" i="11"/>
  <c r="B32" i="11"/>
  <c r="C32" i="11"/>
  <c r="D32" i="11"/>
  <c r="E32" i="11"/>
  <c r="F32" i="11"/>
  <c r="G32" i="11"/>
  <c r="H32" i="11"/>
  <c r="I32" i="11"/>
  <c r="J32" i="11"/>
  <c r="A33" i="11"/>
  <c r="B33" i="11"/>
  <c r="C33" i="11"/>
  <c r="D33" i="11"/>
  <c r="E33" i="11"/>
  <c r="F33" i="11"/>
  <c r="G33" i="11"/>
  <c r="H33" i="11"/>
  <c r="I33" i="11"/>
  <c r="J33" i="11"/>
  <c r="A34" i="11"/>
  <c r="B34" i="11"/>
  <c r="C34" i="11"/>
  <c r="D34" i="11"/>
  <c r="E34" i="11"/>
  <c r="F34" i="11"/>
  <c r="G34" i="11"/>
  <c r="H34" i="11"/>
  <c r="I34" i="11"/>
  <c r="J34" i="11"/>
  <c r="A3" i="10"/>
  <c r="J3" i="10"/>
  <c r="A5" i="10"/>
  <c r="B5" i="10"/>
  <c r="C5" i="10"/>
  <c r="D5" i="10"/>
  <c r="E5" i="10"/>
  <c r="F5" i="10"/>
  <c r="G5" i="10"/>
  <c r="H5" i="10"/>
  <c r="I5" i="10"/>
  <c r="J5" i="10"/>
  <c r="A6" i="10"/>
  <c r="B6" i="10"/>
  <c r="C6" i="10"/>
  <c r="D6" i="10"/>
  <c r="E6" i="10"/>
  <c r="F6" i="10"/>
  <c r="G6" i="10"/>
  <c r="H6" i="10"/>
  <c r="I6" i="10"/>
  <c r="J6" i="10"/>
  <c r="A7" i="10"/>
  <c r="B7" i="10"/>
  <c r="C7" i="10"/>
  <c r="D7" i="10"/>
  <c r="E7" i="10"/>
  <c r="F7" i="10"/>
  <c r="G7" i="10"/>
  <c r="H7" i="10"/>
  <c r="I7" i="10"/>
  <c r="J7" i="10"/>
  <c r="A8" i="10"/>
  <c r="B8" i="10"/>
  <c r="C8" i="10"/>
  <c r="D8" i="10"/>
  <c r="E8" i="10"/>
  <c r="F8" i="10"/>
  <c r="G8" i="10"/>
  <c r="H8" i="10"/>
  <c r="I8" i="10"/>
  <c r="J8" i="10"/>
  <c r="A9" i="10"/>
  <c r="B9" i="10"/>
  <c r="C9" i="10"/>
  <c r="D9" i="10"/>
  <c r="E9" i="10"/>
  <c r="F9" i="10"/>
  <c r="G9" i="10"/>
  <c r="H9" i="10"/>
  <c r="I9" i="10"/>
  <c r="J9" i="10"/>
  <c r="A10" i="10"/>
  <c r="B10" i="10"/>
  <c r="C10" i="10"/>
  <c r="D10" i="10"/>
  <c r="E10" i="10"/>
  <c r="F10" i="10"/>
  <c r="G10" i="10"/>
  <c r="H10" i="10"/>
  <c r="I10" i="10"/>
  <c r="J10" i="10"/>
  <c r="A11" i="10"/>
  <c r="B11" i="10"/>
  <c r="C11" i="10"/>
  <c r="D11" i="10"/>
  <c r="E11" i="10"/>
  <c r="F11" i="10"/>
  <c r="G11" i="10"/>
  <c r="H11" i="10"/>
  <c r="I11" i="10"/>
  <c r="J11" i="10"/>
  <c r="A12" i="10"/>
  <c r="B12" i="10"/>
  <c r="C12" i="10"/>
  <c r="D12" i="10"/>
  <c r="E12" i="10"/>
  <c r="F12" i="10"/>
  <c r="G12" i="10"/>
  <c r="H12" i="10"/>
  <c r="I12" i="10"/>
  <c r="J12" i="10"/>
  <c r="A13" i="10"/>
  <c r="B13" i="10"/>
  <c r="C13" i="10"/>
  <c r="D13" i="10"/>
  <c r="E13" i="10"/>
  <c r="F13" i="10"/>
  <c r="G13" i="10"/>
  <c r="H13" i="10"/>
  <c r="I13" i="10"/>
  <c r="J13" i="10"/>
  <c r="A14" i="10"/>
  <c r="B14" i="10"/>
  <c r="C14" i="10"/>
  <c r="D14" i="10"/>
  <c r="E14" i="10"/>
  <c r="F14" i="10"/>
  <c r="G14" i="10"/>
  <c r="H14" i="10"/>
  <c r="I14" i="10"/>
  <c r="J14" i="10"/>
  <c r="A15" i="10"/>
  <c r="B15" i="10"/>
  <c r="C15" i="10"/>
  <c r="D15" i="10"/>
  <c r="E15" i="10"/>
  <c r="F15" i="10"/>
  <c r="G15" i="10"/>
  <c r="H15" i="10"/>
  <c r="I15" i="10"/>
  <c r="J15" i="10"/>
  <c r="A16" i="10"/>
  <c r="B16" i="10"/>
  <c r="C16" i="10"/>
  <c r="D16" i="10"/>
  <c r="E16" i="10"/>
  <c r="F16" i="10"/>
  <c r="G16" i="10"/>
  <c r="H16" i="10"/>
  <c r="I16" i="10"/>
  <c r="J16" i="10"/>
  <c r="A17" i="10"/>
  <c r="B17" i="10"/>
  <c r="C17" i="10"/>
  <c r="D17" i="10"/>
  <c r="E17" i="10"/>
  <c r="F17" i="10"/>
  <c r="G17" i="10"/>
  <c r="H17" i="10"/>
  <c r="I17" i="10"/>
  <c r="J17" i="10"/>
  <c r="A18" i="10"/>
  <c r="B18" i="10"/>
  <c r="C18" i="10"/>
  <c r="D18" i="10"/>
  <c r="E18" i="10"/>
  <c r="F18" i="10"/>
  <c r="G18" i="10"/>
  <c r="H18" i="10"/>
  <c r="I18" i="10"/>
  <c r="J18" i="10"/>
  <c r="A19" i="10"/>
  <c r="B19" i="10"/>
  <c r="C19" i="10"/>
  <c r="D19" i="10"/>
  <c r="E19" i="10"/>
  <c r="F19" i="10"/>
  <c r="G19" i="10"/>
  <c r="H19" i="10"/>
  <c r="I19" i="10"/>
  <c r="J19" i="10"/>
  <c r="A20" i="10"/>
  <c r="B20" i="10"/>
  <c r="C20" i="10"/>
  <c r="D20" i="10"/>
  <c r="E20" i="10"/>
  <c r="F20" i="10"/>
  <c r="G20" i="10"/>
  <c r="H20" i="10"/>
  <c r="I20" i="10"/>
  <c r="J20" i="10"/>
  <c r="A21" i="10"/>
  <c r="B21" i="10"/>
  <c r="C21" i="10"/>
  <c r="D21" i="10"/>
  <c r="E21" i="10"/>
  <c r="F21" i="10"/>
  <c r="G21" i="10"/>
  <c r="H21" i="10"/>
  <c r="I21" i="10"/>
  <c r="J21" i="10"/>
  <c r="A22" i="10"/>
  <c r="B22" i="10"/>
  <c r="C22" i="10"/>
  <c r="D22" i="10"/>
  <c r="E22" i="10"/>
  <c r="F22" i="10"/>
  <c r="G22" i="10"/>
  <c r="H22" i="10"/>
  <c r="I22" i="10"/>
  <c r="J22" i="10"/>
  <c r="A23" i="10"/>
  <c r="B23" i="10"/>
  <c r="C23" i="10"/>
  <c r="D23" i="10"/>
  <c r="E23" i="10"/>
  <c r="F23" i="10"/>
  <c r="G23" i="10"/>
  <c r="H23" i="10"/>
  <c r="I23" i="10"/>
  <c r="J23" i="10"/>
  <c r="A24" i="10"/>
  <c r="B24" i="10"/>
  <c r="C24" i="10"/>
  <c r="D24" i="10"/>
  <c r="E24" i="10"/>
  <c r="F24" i="10"/>
  <c r="G24" i="10"/>
  <c r="H24" i="10"/>
  <c r="I24" i="10"/>
  <c r="J24" i="10"/>
  <c r="A25" i="10"/>
  <c r="B25" i="10"/>
  <c r="C25" i="10"/>
  <c r="D25" i="10"/>
  <c r="E25" i="10"/>
  <c r="F25" i="10"/>
  <c r="G25" i="10"/>
  <c r="H25" i="10"/>
  <c r="I25" i="10"/>
  <c r="J25" i="10"/>
  <c r="A26" i="10"/>
  <c r="B26" i="10"/>
  <c r="C26" i="10"/>
  <c r="D26" i="10"/>
  <c r="E26" i="10"/>
  <c r="F26" i="10"/>
  <c r="G26" i="10"/>
  <c r="H26" i="10"/>
  <c r="I26" i="10"/>
  <c r="J26" i="10"/>
  <c r="A27" i="10"/>
  <c r="B27" i="10"/>
  <c r="C27" i="10"/>
  <c r="D27" i="10"/>
  <c r="E27" i="10"/>
  <c r="F27" i="10"/>
  <c r="G27" i="10"/>
  <c r="H27" i="10"/>
  <c r="I27" i="10"/>
  <c r="J27" i="10"/>
  <c r="A28" i="10"/>
  <c r="B28" i="10"/>
  <c r="C28" i="10"/>
  <c r="D28" i="10"/>
  <c r="E28" i="10"/>
  <c r="F28" i="10"/>
  <c r="G28" i="10"/>
  <c r="H28" i="10"/>
  <c r="I28" i="10"/>
  <c r="J28" i="10"/>
  <c r="A29" i="10"/>
  <c r="B29" i="10"/>
  <c r="C29" i="10"/>
  <c r="D29" i="10"/>
  <c r="E29" i="10"/>
  <c r="F29" i="10"/>
  <c r="G29" i="10"/>
  <c r="H29" i="10"/>
  <c r="I29" i="10"/>
  <c r="J29" i="10"/>
  <c r="A30" i="10"/>
  <c r="B30" i="10"/>
  <c r="C30" i="10"/>
  <c r="D30" i="10"/>
  <c r="E30" i="10"/>
  <c r="F30" i="10"/>
  <c r="G30" i="10"/>
  <c r="H30" i="10"/>
  <c r="I30" i="10"/>
  <c r="J30" i="10"/>
  <c r="A31" i="10"/>
  <c r="B31" i="10"/>
  <c r="C31" i="10"/>
  <c r="D31" i="10"/>
  <c r="E31" i="10"/>
  <c r="F31" i="10"/>
  <c r="G31" i="10"/>
  <c r="H31" i="10"/>
  <c r="I31" i="10"/>
  <c r="J31" i="10"/>
  <c r="A32" i="10"/>
  <c r="B32" i="10"/>
  <c r="C32" i="10"/>
  <c r="D32" i="10"/>
  <c r="E32" i="10"/>
  <c r="F32" i="10"/>
  <c r="G32" i="10"/>
  <c r="H32" i="10"/>
  <c r="I32" i="10"/>
  <c r="J32" i="10"/>
  <c r="A33" i="10"/>
  <c r="B33" i="10"/>
  <c r="C33" i="10"/>
  <c r="D33" i="10"/>
  <c r="E33" i="10"/>
  <c r="F33" i="10"/>
  <c r="G33" i="10"/>
  <c r="H33" i="10"/>
  <c r="I33" i="10"/>
  <c r="J33" i="10"/>
  <c r="A34" i="10"/>
  <c r="B34" i="10"/>
  <c r="C34" i="10"/>
  <c r="D34" i="10"/>
  <c r="E34" i="10"/>
  <c r="F34" i="10"/>
  <c r="G34" i="10"/>
  <c r="H34" i="10"/>
  <c r="I34" i="10"/>
  <c r="J34" i="10"/>
  <c r="A3" i="9"/>
  <c r="J3" i="9"/>
  <c r="A5" i="9"/>
  <c r="B5" i="9"/>
  <c r="C5" i="9"/>
  <c r="D5" i="9"/>
  <c r="E5" i="9"/>
  <c r="F5" i="9"/>
  <c r="G5" i="9"/>
  <c r="H5" i="9"/>
  <c r="I5" i="9"/>
  <c r="J5" i="9"/>
  <c r="A6" i="9"/>
  <c r="B6" i="9"/>
  <c r="C6" i="9"/>
  <c r="D6" i="9"/>
  <c r="E6" i="9"/>
  <c r="F6" i="9"/>
  <c r="G6" i="9"/>
  <c r="H6" i="9"/>
  <c r="I6" i="9"/>
  <c r="J6" i="9"/>
  <c r="A7" i="9"/>
  <c r="B7" i="9"/>
  <c r="C7" i="9"/>
  <c r="D7" i="9"/>
  <c r="E7" i="9"/>
  <c r="F7" i="9"/>
  <c r="G7" i="9"/>
  <c r="H7" i="9"/>
  <c r="I7" i="9"/>
  <c r="J7" i="9"/>
  <c r="A8" i="9"/>
  <c r="B8" i="9"/>
  <c r="C8" i="9"/>
  <c r="D8" i="9"/>
  <c r="E8" i="9"/>
  <c r="F8" i="9"/>
  <c r="G8" i="9"/>
  <c r="H8" i="9"/>
  <c r="I8" i="9"/>
  <c r="J8" i="9"/>
  <c r="A9" i="9"/>
  <c r="B9" i="9"/>
  <c r="C9" i="9"/>
  <c r="D9" i="9"/>
  <c r="E9" i="9"/>
  <c r="F9" i="9"/>
  <c r="G9" i="9"/>
  <c r="H9" i="9"/>
  <c r="I9" i="9"/>
  <c r="J9" i="9"/>
  <c r="A10" i="9"/>
  <c r="B10" i="9"/>
  <c r="C10" i="9"/>
  <c r="D10" i="9"/>
  <c r="E10" i="9"/>
  <c r="F10" i="9"/>
  <c r="G10" i="9"/>
  <c r="H10" i="9"/>
  <c r="I10" i="9"/>
  <c r="J10" i="9"/>
  <c r="A11" i="9"/>
  <c r="B11" i="9"/>
  <c r="C11" i="9"/>
  <c r="D11" i="9"/>
  <c r="E11" i="9"/>
  <c r="F11" i="9"/>
  <c r="G11" i="9"/>
  <c r="H11" i="9"/>
  <c r="I11" i="9"/>
  <c r="J11" i="9"/>
  <c r="A12" i="9"/>
  <c r="B12" i="9"/>
  <c r="C12" i="9"/>
  <c r="D12" i="9"/>
  <c r="E12" i="9"/>
  <c r="F12" i="9"/>
  <c r="G12" i="9"/>
  <c r="H12" i="9"/>
  <c r="I12" i="9"/>
  <c r="J12" i="9"/>
  <c r="A13" i="9"/>
  <c r="B13" i="9"/>
  <c r="C13" i="9"/>
  <c r="D13" i="9"/>
  <c r="E13" i="9"/>
  <c r="F13" i="9"/>
  <c r="G13" i="9"/>
  <c r="H13" i="9"/>
  <c r="I13" i="9"/>
  <c r="J13" i="9"/>
  <c r="A14" i="9"/>
  <c r="B14" i="9"/>
  <c r="C14" i="9"/>
  <c r="D14" i="9"/>
  <c r="E14" i="9"/>
  <c r="F14" i="9"/>
  <c r="G14" i="9"/>
  <c r="H14" i="9"/>
  <c r="I14" i="9"/>
  <c r="J14" i="9"/>
  <c r="A15" i="9"/>
  <c r="B15" i="9"/>
  <c r="C15" i="9"/>
  <c r="D15" i="9"/>
  <c r="E15" i="9"/>
  <c r="F15" i="9"/>
  <c r="G15" i="9"/>
  <c r="H15" i="9"/>
  <c r="I15" i="9"/>
  <c r="J15" i="9"/>
  <c r="A16" i="9"/>
  <c r="B16" i="9"/>
  <c r="C16" i="9"/>
  <c r="D16" i="9"/>
  <c r="E16" i="9"/>
  <c r="F16" i="9"/>
  <c r="G16" i="9"/>
  <c r="H16" i="9"/>
  <c r="I16" i="9"/>
  <c r="J16" i="9"/>
  <c r="A17" i="9"/>
  <c r="B17" i="9"/>
  <c r="C17" i="9"/>
  <c r="D17" i="9"/>
  <c r="E17" i="9"/>
  <c r="F17" i="9"/>
  <c r="G17" i="9"/>
  <c r="H17" i="9"/>
  <c r="I17" i="9"/>
  <c r="J17" i="9"/>
  <c r="A18" i="9"/>
  <c r="B18" i="9"/>
  <c r="C18" i="9"/>
  <c r="D18" i="9"/>
  <c r="E18" i="9"/>
  <c r="F18" i="9"/>
  <c r="G18" i="9"/>
  <c r="H18" i="9"/>
  <c r="I18" i="9"/>
  <c r="J18" i="9"/>
  <c r="A19" i="9"/>
  <c r="B19" i="9"/>
  <c r="C19" i="9"/>
  <c r="D19" i="9"/>
  <c r="E19" i="9"/>
  <c r="F19" i="9"/>
  <c r="G19" i="9"/>
  <c r="H19" i="9"/>
  <c r="I19" i="9"/>
  <c r="J19" i="9"/>
  <c r="A20" i="9"/>
  <c r="B20" i="9"/>
  <c r="C20" i="9"/>
  <c r="D20" i="9"/>
  <c r="E20" i="9"/>
  <c r="F20" i="9"/>
  <c r="G20" i="9"/>
  <c r="H20" i="9"/>
  <c r="I20" i="9"/>
  <c r="J20" i="9"/>
  <c r="A21" i="9"/>
  <c r="B21" i="9"/>
  <c r="C21" i="9"/>
  <c r="D21" i="9"/>
  <c r="E21" i="9"/>
  <c r="F21" i="9"/>
  <c r="G21" i="9"/>
  <c r="H21" i="9"/>
  <c r="I21" i="9"/>
  <c r="J21" i="9"/>
  <c r="A22" i="9"/>
  <c r="B22" i="9"/>
  <c r="C22" i="9"/>
  <c r="D22" i="9"/>
  <c r="E22" i="9"/>
  <c r="F22" i="9"/>
  <c r="G22" i="9"/>
  <c r="H22" i="9"/>
  <c r="I22" i="9"/>
  <c r="J22" i="9"/>
  <c r="A23" i="9"/>
  <c r="B23" i="9"/>
  <c r="C23" i="9"/>
  <c r="D23" i="9"/>
  <c r="E23" i="9"/>
  <c r="F23" i="9"/>
  <c r="G23" i="9"/>
  <c r="H23" i="9"/>
  <c r="I23" i="9"/>
  <c r="J23" i="9"/>
  <c r="A24" i="9"/>
  <c r="B24" i="9"/>
  <c r="C24" i="9"/>
  <c r="D24" i="9"/>
  <c r="E24" i="9"/>
  <c r="F24" i="9"/>
  <c r="G24" i="9"/>
  <c r="H24" i="9"/>
  <c r="I24" i="9"/>
  <c r="J24" i="9"/>
  <c r="A25" i="9"/>
  <c r="B25" i="9"/>
  <c r="C25" i="9"/>
  <c r="D25" i="9"/>
  <c r="E25" i="9"/>
  <c r="F25" i="9"/>
  <c r="G25" i="9"/>
  <c r="H25" i="9"/>
  <c r="I25" i="9"/>
  <c r="J25" i="9"/>
  <c r="A26" i="9"/>
  <c r="B26" i="9"/>
  <c r="C26" i="9"/>
  <c r="D26" i="9"/>
  <c r="E26" i="9"/>
  <c r="F26" i="9"/>
  <c r="G26" i="9"/>
  <c r="H26" i="9"/>
  <c r="I26" i="9"/>
  <c r="J26" i="9"/>
  <c r="A27" i="9"/>
  <c r="B27" i="9"/>
  <c r="C27" i="9"/>
  <c r="D27" i="9"/>
  <c r="E27" i="9"/>
  <c r="F27" i="9"/>
  <c r="G27" i="9"/>
  <c r="H27" i="9"/>
  <c r="I27" i="9"/>
  <c r="J27" i="9"/>
  <c r="A28" i="9"/>
  <c r="B28" i="9"/>
  <c r="C28" i="9"/>
  <c r="D28" i="9"/>
  <c r="E28" i="9"/>
  <c r="F28" i="9"/>
  <c r="G28" i="9"/>
  <c r="H28" i="9"/>
  <c r="I28" i="9"/>
  <c r="J28" i="9"/>
  <c r="A29" i="9"/>
  <c r="B29" i="9"/>
  <c r="C29" i="9"/>
  <c r="D29" i="9"/>
  <c r="E29" i="9"/>
  <c r="F29" i="9"/>
  <c r="G29" i="9"/>
  <c r="H29" i="9"/>
  <c r="I29" i="9"/>
  <c r="J29" i="9"/>
  <c r="A30" i="9"/>
  <c r="B30" i="9"/>
  <c r="C30" i="9"/>
  <c r="D30" i="9"/>
  <c r="E30" i="9"/>
  <c r="F30" i="9"/>
  <c r="G30" i="9"/>
  <c r="H30" i="9"/>
  <c r="I30" i="9"/>
  <c r="J30" i="9"/>
  <c r="A31" i="9"/>
  <c r="B31" i="9"/>
  <c r="C31" i="9"/>
  <c r="D31" i="9"/>
  <c r="E31" i="9"/>
  <c r="F31" i="9"/>
  <c r="G31" i="9"/>
  <c r="H31" i="9"/>
  <c r="I31" i="9"/>
  <c r="J31" i="9"/>
  <c r="A32" i="9"/>
  <c r="B32" i="9"/>
  <c r="C32" i="9"/>
  <c r="D32" i="9"/>
  <c r="E32" i="9"/>
  <c r="F32" i="9"/>
  <c r="G32" i="9"/>
  <c r="H32" i="9"/>
  <c r="I32" i="9"/>
  <c r="J32" i="9"/>
  <c r="A33" i="9"/>
  <c r="B33" i="9"/>
  <c r="C33" i="9"/>
  <c r="D33" i="9"/>
  <c r="E33" i="9"/>
  <c r="F33" i="9"/>
  <c r="G33" i="9"/>
  <c r="H33" i="9"/>
  <c r="I33" i="9"/>
  <c r="J33" i="9"/>
  <c r="A34" i="9"/>
  <c r="B34" i="9"/>
  <c r="C34" i="9"/>
  <c r="D34" i="9"/>
  <c r="E34" i="9"/>
  <c r="F34" i="9"/>
  <c r="G34" i="9"/>
  <c r="H34" i="9"/>
  <c r="I34" i="9"/>
  <c r="J34" i="9"/>
  <c r="A3" i="8"/>
  <c r="J3" i="8"/>
  <c r="A5" i="8"/>
  <c r="B5" i="8"/>
  <c r="C5" i="8"/>
  <c r="D5" i="8"/>
  <c r="E5" i="8"/>
  <c r="F5" i="8"/>
  <c r="G5" i="8"/>
  <c r="H5" i="8"/>
  <c r="I5" i="8"/>
  <c r="J5" i="8"/>
  <c r="A6" i="8"/>
  <c r="B6" i="8"/>
  <c r="C6" i="8"/>
  <c r="D6" i="8"/>
  <c r="E6" i="8"/>
  <c r="F6" i="8"/>
  <c r="G6" i="8"/>
  <c r="H6" i="8"/>
  <c r="I6" i="8"/>
  <c r="J6" i="8"/>
  <c r="A7" i="8"/>
  <c r="B7" i="8"/>
  <c r="C7" i="8"/>
  <c r="D7" i="8"/>
  <c r="E7" i="8"/>
  <c r="F7" i="8"/>
  <c r="G7" i="8"/>
  <c r="H7" i="8"/>
  <c r="I7" i="8"/>
  <c r="J7" i="8"/>
  <c r="A8" i="8"/>
  <c r="B8" i="8"/>
  <c r="C8" i="8"/>
  <c r="D8" i="8"/>
  <c r="E8" i="8"/>
  <c r="F8" i="8"/>
  <c r="G8" i="8"/>
  <c r="H8" i="8"/>
  <c r="I8" i="8"/>
  <c r="J8" i="8"/>
  <c r="A9" i="8"/>
  <c r="B9" i="8"/>
  <c r="C9" i="8"/>
  <c r="D9" i="8"/>
  <c r="E9" i="8"/>
  <c r="F9" i="8"/>
  <c r="G9" i="8"/>
  <c r="H9" i="8"/>
  <c r="I9" i="8"/>
  <c r="J9" i="8"/>
  <c r="A10" i="8"/>
  <c r="B10" i="8"/>
  <c r="C10" i="8"/>
  <c r="D10" i="8"/>
  <c r="E10" i="8"/>
  <c r="F10" i="8"/>
  <c r="G10" i="8"/>
  <c r="H10" i="8"/>
  <c r="I10" i="8"/>
  <c r="J10" i="8"/>
  <c r="A11" i="8"/>
  <c r="B11" i="8"/>
  <c r="C11" i="8"/>
  <c r="D11" i="8"/>
  <c r="E11" i="8"/>
  <c r="F11" i="8"/>
  <c r="G11" i="8"/>
  <c r="H11" i="8"/>
  <c r="I11" i="8"/>
  <c r="J11" i="8"/>
  <c r="A12" i="8"/>
  <c r="B12" i="8"/>
  <c r="C12" i="8"/>
  <c r="D12" i="8"/>
  <c r="E12" i="8"/>
  <c r="F12" i="8"/>
  <c r="G12" i="8"/>
  <c r="H12" i="8"/>
  <c r="I12" i="8"/>
  <c r="J12" i="8"/>
  <c r="A13" i="8"/>
  <c r="B13" i="8"/>
  <c r="C13" i="8"/>
  <c r="D13" i="8"/>
  <c r="E13" i="8"/>
  <c r="F13" i="8"/>
  <c r="G13" i="8"/>
  <c r="H13" i="8"/>
  <c r="I13" i="8"/>
  <c r="J13" i="8"/>
  <c r="A14" i="8"/>
  <c r="B14" i="8"/>
  <c r="C14" i="8"/>
  <c r="D14" i="8"/>
  <c r="E14" i="8"/>
  <c r="F14" i="8"/>
  <c r="G14" i="8"/>
  <c r="H14" i="8"/>
  <c r="I14" i="8"/>
  <c r="J14" i="8"/>
  <c r="A15" i="8"/>
  <c r="B15" i="8"/>
  <c r="C15" i="8"/>
  <c r="D15" i="8"/>
  <c r="E15" i="8"/>
  <c r="F15" i="8"/>
  <c r="G15" i="8"/>
  <c r="H15" i="8"/>
  <c r="I15" i="8"/>
  <c r="J15" i="8"/>
  <c r="A16" i="8"/>
  <c r="B16" i="8"/>
  <c r="C16" i="8"/>
  <c r="D16" i="8"/>
  <c r="E16" i="8"/>
  <c r="F16" i="8"/>
  <c r="G16" i="8"/>
  <c r="H16" i="8"/>
  <c r="I16" i="8"/>
  <c r="J16" i="8"/>
  <c r="A17" i="8"/>
  <c r="B17" i="8"/>
  <c r="C17" i="8"/>
  <c r="D17" i="8"/>
  <c r="E17" i="8"/>
  <c r="F17" i="8"/>
  <c r="G17" i="8"/>
  <c r="H17" i="8"/>
  <c r="I17" i="8"/>
  <c r="J17" i="8"/>
  <c r="A18" i="8"/>
  <c r="B18" i="8"/>
  <c r="C18" i="8"/>
  <c r="D18" i="8"/>
  <c r="E18" i="8"/>
  <c r="F18" i="8"/>
  <c r="G18" i="8"/>
  <c r="H18" i="8"/>
  <c r="I18" i="8"/>
  <c r="J18" i="8"/>
  <c r="A19" i="8"/>
  <c r="B19" i="8"/>
  <c r="C19" i="8"/>
  <c r="D19" i="8"/>
  <c r="E19" i="8"/>
  <c r="F19" i="8"/>
  <c r="G19" i="8"/>
  <c r="H19" i="8"/>
  <c r="I19" i="8"/>
  <c r="J19" i="8"/>
  <c r="A20" i="8"/>
  <c r="B20" i="8"/>
  <c r="C20" i="8"/>
  <c r="D20" i="8"/>
  <c r="E20" i="8"/>
  <c r="F20" i="8"/>
  <c r="G20" i="8"/>
  <c r="H20" i="8"/>
  <c r="I20" i="8"/>
  <c r="J20" i="8"/>
  <c r="A21" i="8"/>
  <c r="B21" i="8"/>
  <c r="C21" i="8"/>
  <c r="D21" i="8"/>
  <c r="E21" i="8"/>
  <c r="F21" i="8"/>
  <c r="G21" i="8"/>
  <c r="H21" i="8"/>
  <c r="I21" i="8"/>
  <c r="J21" i="8"/>
  <c r="A22" i="8"/>
  <c r="B22" i="8"/>
  <c r="C22" i="8"/>
  <c r="D22" i="8"/>
  <c r="E22" i="8"/>
  <c r="F22" i="8"/>
  <c r="G22" i="8"/>
  <c r="H22" i="8"/>
  <c r="I22" i="8"/>
  <c r="J22" i="8"/>
  <c r="A23" i="8"/>
  <c r="B23" i="8"/>
  <c r="C23" i="8"/>
  <c r="D23" i="8"/>
  <c r="E23" i="8"/>
  <c r="F23" i="8"/>
  <c r="G23" i="8"/>
  <c r="H23" i="8"/>
  <c r="I23" i="8"/>
  <c r="J23" i="8"/>
  <c r="A24" i="8"/>
  <c r="B24" i="8"/>
  <c r="C24" i="8"/>
  <c r="D24" i="8"/>
  <c r="E24" i="8"/>
  <c r="F24" i="8"/>
  <c r="G24" i="8"/>
  <c r="H24" i="8"/>
  <c r="I24" i="8"/>
  <c r="J24" i="8"/>
  <c r="A25" i="8"/>
  <c r="B25" i="8"/>
  <c r="C25" i="8"/>
  <c r="D25" i="8"/>
  <c r="E25" i="8"/>
  <c r="F25" i="8"/>
  <c r="G25" i="8"/>
  <c r="H25" i="8"/>
  <c r="I25" i="8"/>
  <c r="J25" i="8"/>
  <c r="A26" i="8"/>
  <c r="B26" i="8"/>
  <c r="C26" i="8"/>
  <c r="D26" i="8"/>
  <c r="E26" i="8"/>
  <c r="F26" i="8"/>
  <c r="G26" i="8"/>
  <c r="H26" i="8"/>
  <c r="I26" i="8"/>
  <c r="J26" i="8"/>
  <c r="A27" i="8"/>
  <c r="B27" i="8"/>
  <c r="C27" i="8"/>
  <c r="D27" i="8"/>
  <c r="E27" i="8"/>
  <c r="F27" i="8"/>
  <c r="G27" i="8"/>
  <c r="H27" i="8"/>
  <c r="I27" i="8"/>
  <c r="J27" i="8"/>
  <c r="A28" i="8"/>
  <c r="B28" i="8"/>
  <c r="C28" i="8"/>
  <c r="D28" i="8"/>
  <c r="E28" i="8"/>
  <c r="F28" i="8"/>
  <c r="G28" i="8"/>
  <c r="H28" i="8"/>
  <c r="I28" i="8"/>
  <c r="J28" i="8"/>
  <c r="A29" i="8"/>
  <c r="B29" i="8"/>
  <c r="C29" i="8"/>
  <c r="D29" i="8"/>
  <c r="E29" i="8"/>
  <c r="F29" i="8"/>
  <c r="G29" i="8"/>
  <c r="H29" i="8"/>
  <c r="I29" i="8"/>
  <c r="J29" i="8"/>
  <c r="A30" i="8"/>
  <c r="B30" i="8"/>
  <c r="C30" i="8"/>
  <c r="D30" i="8"/>
  <c r="E30" i="8"/>
  <c r="F30" i="8"/>
  <c r="G30" i="8"/>
  <c r="H30" i="8"/>
  <c r="I30" i="8"/>
  <c r="J30" i="8"/>
  <c r="A31" i="8"/>
  <c r="B31" i="8"/>
  <c r="C31" i="8"/>
  <c r="D31" i="8"/>
  <c r="E31" i="8"/>
  <c r="F31" i="8"/>
  <c r="G31" i="8"/>
  <c r="H31" i="8"/>
  <c r="I31" i="8"/>
  <c r="J31" i="8"/>
  <c r="A32" i="8"/>
  <c r="B32" i="8"/>
  <c r="C32" i="8"/>
  <c r="D32" i="8"/>
  <c r="E32" i="8"/>
  <c r="F32" i="8"/>
  <c r="G32" i="8"/>
  <c r="H32" i="8"/>
  <c r="I32" i="8"/>
  <c r="J32" i="8"/>
  <c r="A33" i="8"/>
  <c r="B33" i="8"/>
  <c r="C33" i="8"/>
  <c r="D33" i="8"/>
  <c r="E33" i="8"/>
  <c r="F33" i="8"/>
  <c r="G33" i="8"/>
  <c r="H33" i="8"/>
  <c r="I33" i="8"/>
  <c r="J33" i="8"/>
  <c r="A34" i="8"/>
  <c r="B34" i="8"/>
  <c r="C34" i="8"/>
  <c r="D34" i="8"/>
  <c r="E34" i="8"/>
  <c r="F34" i="8"/>
  <c r="G34" i="8"/>
  <c r="H34" i="8"/>
  <c r="I34" i="8"/>
  <c r="J34" i="8"/>
  <c r="A3" i="7"/>
  <c r="J3" i="7"/>
  <c r="A5" i="7"/>
  <c r="B5" i="7"/>
  <c r="C5" i="7"/>
  <c r="D5" i="7"/>
  <c r="E5" i="7"/>
  <c r="F5" i="7"/>
  <c r="G5" i="7"/>
  <c r="H5" i="7"/>
  <c r="I5" i="7"/>
  <c r="J5" i="7"/>
  <c r="A6" i="7"/>
  <c r="B6" i="7"/>
  <c r="C6" i="7"/>
  <c r="D6" i="7"/>
  <c r="E6" i="7"/>
  <c r="F6" i="7"/>
  <c r="G6" i="7"/>
  <c r="H6" i="7"/>
  <c r="I6" i="7"/>
  <c r="J6" i="7"/>
  <c r="A7" i="7"/>
  <c r="B7" i="7"/>
  <c r="C7" i="7"/>
  <c r="D7" i="7"/>
  <c r="E7" i="7"/>
  <c r="F7" i="7"/>
  <c r="G7" i="7"/>
  <c r="H7" i="7"/>
  <c r="I7" i="7"/>
  <c r="J7" i="7"/>
  <c r="A8" i="7"/>
  <c r="B8" i="7"/>
  <c r="C8" i="7"/>
  <c r="D8" i="7"/>
  <c r="E8" i="7"/>
  <c r="F8" i="7"/>
  <c r="G8" i="7"/>
  <c r="H8" i="7"/>
  <c r="I8" i="7"/>
  <c r="J8" i="7"/>
  <c r="A9" i="7"/>
  <c r="B9" i="7"/>
  <c r="C9" i="7"/>
  <c r="D9" i="7"/>
  <c r="E9" i="7"/>
  <c r="F9" i="7"/>
  <c r="G9" i="7"/>
  <c r="H9" i="7"/>
  <c r="I9" i="7"/>
  <c r="J9" i="7"/>
  <c r="A10" i="7"/>
  <c r="B10" i="7"/>
  <c r="C10" i="7"/>
  <c r="D10" i="7"/>
  <c r="E10" i="7"/>
  <c r="F10" i="7"/>
  <c r="G10" i="7"/>
  <c r="H10" i="7"/>
  <c r="I10" i="7"/>
  <c r="J10" i="7"/>
  <c r="A11" i="7"/>
  <c r="B11" i="7"/>
  <c r="C11" i="7"/>
  <c r="D11" i="7"/>
  <c r="E11" i="7"/>
  <c r="F11" i="7"/>
  <c r="G11" i="7"/>
  <c r="H11" i="7"/>
  <c r="I11" i="7"/>
  <c r="J11" i="7"/>
  <c r="A12" i="7"/>
  <c r="B12" i="7"/>
  <c r="C12" i="7"/>
  <c r="D12" i="7"/>
  <c r="E12" i="7"/>
  <c r="F12" i="7"/>
  <c r="G12" i="7"/>
  <c r="H12" i="7"/>
  <c r="I12" i="7"/>
  <c r="J12" i="7"/>
  <c r="A13" i="7"/>
  <c r="B13" i="7"/>
  <c r="C13" i="7"/>
  <c r="D13" i="7"/>
  <c r="E13" i="7"/>
  <c r="F13" i="7"/>
  <c r="G13" i="7"/>
  <c r="H13" i="7"/>
  <c r="I13" i="7"/>
  <c r="J13" i="7"/>
  <c r="A14" i="7"/>
  <c r="B14" i="7"/>
  <c r="C14" i="7"/>
  <c r="D14" i="7"/>
  <c r="E14" i="7"/>
  <c r="F14" i="7"/>
  <c r="G14" i="7"/>
  <c r="H14" i="7"/>
  <c r="I14" i="7"/>
  <c r="J14" i="7"/>
  <c r="A15" i="7"/>
  <c r="B15" i="7"/>
  <c r="C15" i="7"/>
  <c r="D15" i="7"/>
  <c r="E15" i="7"/>
  <c r="F15" i="7"/>
  <c r="G15" i="7"/>
  <c r="H15" i="7"/>
  <c r="I15" i="7"/>
  <c r="J15" i="7"/>
  <c r="A16" i="7"/>
  <c r="B16" i="7"/>
  <c r="C16" i="7"/>
  <c r="D16" i="7"/>
  <c r="E16" i="7"/>
  <c r="F16" i="7"/>
  <c r="G16" i="7"/>
  <c r="H16" i="7"/>
  <c r="I16" i="7"/>
  <c r="J16" i="7"/>
  <c r="A17" i="7"/>
  <c r="B17" i="7"/>
  <c r="C17" i="7"/>
  <c r="D17" i="7"/>
  <c r="E17" i="7"/>
  <c r="F17" i="7"/>
  <c r="G17" i="7"/>
  <c r="H17" i="7"/>
  <c r="I17" i="7"/>
  <c r="J17" i="7"/>
  <c r="A18" i="7"/>
  <c r="B18" i="7"/>
  <c r="C18" i="7"/>
  <c r="D18" i="7"/>
  <c r="E18" i="7"/>
  <c r="F18" i="7"/>
  <c r="G18" i="7"/>
  <c r="H18" i="7"/>
  <c r="I18" i="7"/>
  <c r="J18" i="7"/>
  <c r="A19" i="7"/>
  <c r="B19" i="7"/>
  <c r="C19" i="7"/>
  <c r="D19" i="7"/>
  <c r="E19" i="7"/>
  <c r="F19" i="7"/>
  <c r="G19" i="7"/>
  <c r="H19" i="7"/>
  <c r="I19" i="7"/>
  <c r="J19" i="7"/>
  <c r="A20" i="7"/>
  <c r="B20" i="7"/>
  <c r="C20" i="7"/>
  <c r="D20" i="7"/>
  <c r="E20" i="7"/>
  <c r="F20" i="7"/>
  <c r="G20" i="7"/>
  <c r="H20" i="7"/>
  <c r="I20" i="7"/>
  <c r="J20" i="7"/>
  <c r="A21" i="7"/>
  <c r="B21" i="7"/>
  <c r="C21" i="7"/>
  <c r="D21" i="7"/>
  <c r="E21" i="7"/>
  <c r="F21" i="7"/>
  <c r="G21" i="7"/>
  <c r="H21" i="7"/>
  <c r="I21" i="7"/>
  <c r="J21" i="7"/>
  <c r="A22" i="7"/>
  <c r="B22" i="7"/>
  <c r="C22" i="7"/>
  <c r="D22" i="7"/>
  <c r="E22" i="7"/>
  <c r="F22" i="7"/>
  <c r="G22" i="7"/>
  <c r="H22" i="7"/>
  <c r="I22" i="7"/>
  <c r="J22" i="7"/>
  <c r="A23" i="7"/>
  <c r="B23" i="7"/>
  <c r="C23" i="7"/>
  <c r="D23" i="7"/>
  <c r="E23" i="7"/>
  <c r="F23" i="7"/>
  <c r="G23" i="7"/>
  <c r="H23" i="7"/>
  <c r="I23" i="7"/>
  <c r="J23" i="7"/>
  <c r="A24" i="7"/>
  <c r="B24" i="7"/>
  <c r="C24" i="7"/>
  <c r="D24" i="7"/>
  <c r="E24" i="7"/>
  <c r="F24" i="7"/>
  <c r="G24" i="7"/>
  <c r="H24" i="7"/>
  <c r="I24" i="7"/>
  <c r="J24" i="7"/>
  <c r="A25" i="7"/>
  <c r="B25" i="7"/>
  <c r="C25" i="7"/>
  <c r="D25" i="7"/>
  <c r="E25" i="7"/>
  <c r="F25" i="7"/>
  <c r="G25" i="7"/>
  <c r="H25" i="7"/>
  <c r="I25" i="7"/>
  <c r="J25" i="7"/>
  <c r="A26" i="7"/>
  <c r="B26" i="7"/>
  <c r="C26" i="7"/>
  <c r="D26" i="7"/>
  <c r="E26" i="7"/>
  <c r="F26" i="7"/>
  <c r="G26" i="7"/>
  <c r="H26" i="7"/>
  <c r="I26" i="7"/>
  <c r="J26" i="7"/>
  <c r="A27" i="7"/>
  <c r="B27" i="7"/>
  <c r="C27" i="7"/>
  <c r="D27" i="7"/>
  <c r="E27" i="7"/>
  <c r="F27" i="7"/>
  <c r="G27" i="7"/>
  <c r="H27" i="7"/>
  <c r="I27" i="7"/>
  <c r="J27" i="7"/>
  <c r="A28" i="7"/>
  <c r="B28" i="7"/>
  <c r="C28" i="7"/>
  <c r="D28" i="7"/>
  <c r="E28" i="7"/>
  <c r="F28" i="7"/>
  <c r="G28" i="7"/>
  <c r="H28" i="7"/>
  <c r="I28" i="7"/>
  <c r="J28" i="7"/>
  <c r="A29" i="7"/>
  <c r="B29" i="7"/>
  <c r="C29" i="7"/>
  <c r="D29" i="7"/>
  <c r="E29" i="7"/>
  <c r="F29" i="7"/>
  <c r="G29" i="7"/>
  <c r="H29" i="7"/>
  <c r="I29" i="7"/>
  <c r="J29" i="7"/>
  <c r="A30" i="7"/>
  <c r="B30" i="7"/>
  <c r="C30" i="7"/>
  <c r="D30" i="7"/>
  <c r="E30" i="7"/>
  <c r="F30" i="7"/>
  <c r="G30" i="7"/>
  <c r="H30" i="7"/>
  <c r="I30" i="7"/>
  <c r="J30" i="7"/>
  <c r="A31" i="7"/>
  <c r="B31" i="7"/>
  <c r="C31" i="7"/>
  <c r="D31" i="7"/>
  <c r="E31" i="7"/>
  <c r="F31" i="7"/>
  <c r="G31" i="7"/>
  <c r="H31" i="7"/>
  <c r="I31" i="7"/>
  <c r="J31" i="7"/>
  <c r="A32" i="7"/>
  <c r="B32" i="7"/>
  <c r="C32" i="7"/>
  <c r="D32" i="7"/>
  <c r="E32" i="7"/>
  <c r="F32" i="7"/>
  <c r="G32" i="7"/>
  <c r="H32" i="7"/>
  <c r="I32" i="7"/>
  <c r="J32" i="7"/>
  <c r="A33" i="7"/>
  <c r="B33" i="7"/>
  <c r="C33" i="7"/>
  <c r="D33" i="7"/>
  <c r="E33" i="7"/>
  <c r="F33" i="7"/>
  <c r="G33" i="7"/>
  <c r="H33" i="7"/>
  <c r="I33" i="7"/>
  <c r="J33" i="7"/>
  <c r="A34" i="7"/>
  <c r="B34" i="7"/>
  <c r="C34" i="7"/>
  <c r="D34" i="7"/>
  <c r="E34" i="7"/>
  <c r="F34" i="7"/>
  <c r="G34" i="7"/>
  <c r="H34" i="7"/>
  <c r="I34" i="7"/>
  <c r="J34" i="7"/>
  <c r="A3" i="6"/>
  <c r="J3" i="6"/>
  <c r="A5" i="6"/>
  <c r="B5" i="6"/>
  <c r="C5" i="6"/>
  <c r="D5" i="6"/>
  <c r="E5" i="6"/>
  <c r="F5" i="6"/>
  <c r="G5" i="6"/>
  <c r="H5" i="6"/>
  <c r="I5" i="6"/>
  <c r="J5" i="6"/>
  <c r="A6" i="6"/>
  <c r="B6" i="6"/>
  <c r="C6" i="6"/>
  <c r="D6" i="6"/>
  <c r="E6" i="6"/>
  <c r="F6" i="6"/>
  <c r="G6" i="6"/>
  <c r="H6" i="6"/>
  <c r="I6" i="6"/>
  <c r="J6" i="6"/>
  <c r="A7" i="6"/>
  <c r="B7" i="6"/>
  <c r="C7" i="6"/>
  <c r="D7" i="6"/>
  <c r="E7" i="6"/>
  <c r="F7" i="6"/>
  <c r="G7" i="6"/>
  <c r="H7" i="6"/>
  <c r="I7" i="6"/>
  <c r="J7" i="6"/>
  <c r="A8" i="6"/>
  <c r="B8" i="6"/>
  <c r="C8" i="6"/>
  <c r="D8" i="6"/>
  <c r="E8" i="6"/>
  <c r="F8" i="6"/>
  <c r="G8" i="6"/>
  <c r="H8" i="6"/>
  <c r="I8" i="6"/>
  <c r="J8" i="6"/>
  <c r="A9" i="6"/>
  <c r="B9" i="6"/>
  <c r="C9" i="6"/>
  <c r="D9" i="6"/>
  <c r="E9" i="6"/>
  <c r="F9" i="6"/>
  <c r="G9" i="6"/>
  <c r="H9" i="6"/>
  <c r="I9" i="6"/>
  <c r="J9" i="6"/>
  <c r="A10" i="6"/>
  <c r="B10" i="6"/>
  <c r="C10" i="6"/>
  <c r="D10" i="6"/>
  <c r="E10" i="6"/>
  <c r="F10" i="6"/>
  <c r="G10" i="6"/>
  <c r="H10" i="6"/>
  <c r="I10" i="6"/>
  <c r="J10" i="6"/>
  <c r="A11" i="6"/>
  <c r="B11" i="6"/>
  <c r="C11" i="6"/>
  <c r="D11" i="6"/>
  <c r="E11" i="6"/>
  <c r="F11" i="6"/>
  <c r="G11" i="6"/>
  <c r="H11" i="6"/>
  <c r="I11" i="6"/>
  <c r="J11" i="6"/>
  <c r="A12" i="6"/>
  <c r="B12" i="6"/>
  <c r="C12" i="6"/>
  <c r="D12" i="6"/>
  <c r="E12" i="6"/>
  <c r="F12" i="6"/>
  <c r="G12" i="6"/>
  <c r="H12" i="6"/>
  <c r="I12" i="6"/>
  <c r="J12" i="6"/>
  <c r="A13" i="6"/>
  <c r="B13" i="6"/>
  <c r="C13" i="6"/>
  <c r="D13" i="6"/>
  <c r="E13" i="6"/>
  <c r="F13" i="6"/>
  <c r="G13" i="6"/>
  <c r="H13" i="6"/>
  <c r="I13" i="6"/>
  <c r="J13" i="6"/>
  <c r="A14" i="6"/>
  <c r="B14" i="6"/>
  <c r="C14" i="6"/>
  <c r="D14" i="6"/>
  <c r="E14" i="6"/>
  <c r="F14" i="6"/>
  <c r="G14" i="6"/>
  <c r="H14" i="6"/>
  <c r="I14" i="6"/>
  <c r="J14" i="6"/>
  <c r="A15" i="6"/>
  <c r="B15" i="6"/>
  <c r="C15" i="6"/>
  <c r="D15" i="6"/>
  <c r="E15" i="6"/>
  <c r="F15" i="6"/>
  <c r="G15" i="6"/>
  <c r="H15" i="6"/>
  <c r="I15" i="6"/>
  <c r="J15" i="6"/>
  <c r="A16" i="6"/>
  <c r="B16" i="6"/>
  <c r="C16" i="6"/>
  <c r="D16" i="6"/>
  <c r="E16" i="6"/>
  <c r="F16" i="6"/>
  <c r="G16" i="6"/>
  <c r="H16" i="6"/>
  <c r="I16" i="6"/>
  <c r="J16" i="6"/>
  <c r="A17" i="6"/>
  <c r="B17" i="6"/>
  <c r="C17" i="6"/>
  <c r="D17" i="6"/>
  <c r="E17" i="6"/>
  <c r="F17" i="6"/>
  <c r="G17" i="6"/>
  <c r="H17" i="6"/>
  <c r="I17" i="6"/>
  <c r="J17" i="6"/>
  <c r="A18" i="6"/>
  <c r="B18" i="6"/>
  <c r="C18" i="6"/>
  <c r="D18" i="6"/>
  <c r="E18" i="6"/>
  <c r="F18" i="6"/>
  <c r="G18" i="6"/>
  <c r="H18" i="6"/>
  <c r="I18" i="6"/>
  <c r="J18" i="6"/>
  <c r="A19" i="6"/>
  <c r="B19" i="6"/>
  <c r="C19" i="6"/>
  <c r="D19" i="6"/>
  <c r="E19" i="6"/>
  <c r="F19" i="6"/>
  <c r="G19" i="6"/>
  <c r="H19" i="6"/>
  <c r="I19" i="6"/>
  <c r="J19" i="6"/>
  <c r="A20" i="6"/>
  <c r="B20" i="6"/>
  <c r="C20" i="6"/>
  <c r="D20" i="6"/>
  <c r="E20" i="6"/>
  <c r="F20" i="6"/>
  <c r="G20" i="6"/>
  <c r="H20" i="6"/>
  <c r="I20" i="6"/>
  <c r="J20" i="6"/>
  <c r="A21" i="6"/>
  <c r="B21" i="6"/>
  <c r="C21" i="6"/>
  <c r="D21" i="6"/>
  <c r="E21" i="6"/>
  <c r="F21" i="6"/>
  <c r="G21" i="6"/>
  <c r="H21" i="6"/>
  <c r="I21" i="6"/>
  <c r="J21" i="6"/>
  <c r="A22" i="6"/>
  <c r="B22" i="6"/>
  <c r="C22" i="6"/>
  <c r="D22" i="6"/>
  <c r="E22" i="6"/>
  <c r="F22" i="6"/>
  <c r="G22" i="6"/>
  <c r="H22" i="6"/>
  <c r="I22" i="6"/>
  <c r="J22" i="6"/>
  <c r="A23" i="6"/>
  <c r="B23" i="6"/>
  <c r="C23" i="6"/>
  <c r="D23" i="6"/>
  <c r="E23" i="6"/>
  <c r="F23" i="6"/>
  <c r="G23" i="6"/>
  <c r="H23" i="6"/>
  <c r="I23" i="6"/>
  <c r="J23" i="6"/>
  <c r="A24" i="6"/>
  <c r="B24" i="6"/>
  <c r="C24" i="6"/>
  <c r="D24" i="6"/>
  <c r="E24" i="6"/>
  <c r="F24" i="6"/>
  <c r="G24" i="6"/>
  <c r="H24" i="6"/>
  <c r="I24" i="6"/>
  <c r="J24" i="6"/>
  <c r="A25" i="6"/>
  <c r="B25" i="6"/>
  <c r="C25" i="6"/>
  <c r="D25" i="6"/>
  <c r="E25" i="6"/>
  <c r="F25" i="6"/>
  <c r="G25" i="6"/>
  <c r="H25" i="6"/>
  <c r="I25" i="6"/>
  <c r="J25" i="6"/>
  <c r="A26" i="6"/>
  <c r="B26" i="6"/>
  <c r="C26" i="6"/>
  <c r="D26" i="6"/>
  <c r="E26" i="6"/>
  <c r="F26" i="6"/>
  <c r="G26" i="6"/>
  <c r="H26" i="6"/>
  <c r="I26" i="6"/>
  <c r="J26" i="6"/>
  <c r="A27" i="6"/>
  <c r="B27" i="6"/>
  <c r="C27" i="6"/>
  <c r="D27" i="6"/>
  <c r="E27" i="6"/>
  <c r="F27" i="6"/>
  <c r="G27" i="6"/>
  <c r="H27" i="6"/>
  <c r="I27" i="6"/>
  <c r="J27" i="6"/>
  <c r="A28" i="6"/>
  <c r="B28" i="6"/>
  <c r="C28" i="6"/>
  <c r="D28" i="6"/>
  <c r="E28" i="6"/>
  <c r="F28" i="6"/>
  <c r="G28" i="6"/>
  <c r="H28" i="6"/>
  <c r="I28" i="6"/>
  <c r="J28" i="6"/>
  <c r="A29" i="6"/>
  <c r="B29" i="6"/>
  <c r="C29" i="6"/>
  <c r="D29" i="6"/>
  <c r="E29" i="6"/>
  <c r="F29" i="6"/>
  <c r="G29" i="6"/>
  <c r="H29" i="6"/>
  <c r="I29" i="6"/>
  <c r="J29" i="6"/>
  <c r="A30" i="6"/>
  <c r="B30" i="6"/>
  <c r="C30" i="6"/>
  <c r="D30" i="6"/>
  <c r="E30" i="6"/>
  <c r="F30" i="6"/>
  <c r="G30" i="6"/>
  <c r="H30" i="6"/>
  <c r="I30" i="6"/>
  <c r="J30" i="6"/>
  <c r="A31" i="6"/>
  <c r="B31" i="6"/>
  <c r="C31" i="6"/>
  <c r="D31" i="6"/>
  <c r="E31" i="6"/>
  <c r="F31" i="6"/>
  <c r="G31" i="6"/>
  <c r="H31" i="6"/>
  <c r="I31" i="6"/>
  <c r="J31" i="6"/>
  <c r="A32" i="6"/>
  <c r="B32" i="6"/>
  <c r="C32" i="6"/>
  <c r="D32" i="6"/>
  <c r="E32" i="6"/>
  <c r="F32" i="6"/>
  <c r="G32" i="6"/>
  <c r="H32" i="6"/>
  <c r="I32" i="6"/>
  <c r="J32" i="6"/>
  <c r="A33" i="6"/>
  <c r="B33" i="6"/>
  <c r="C33" i="6"/>
  <c r="D33" i="6"/>
  <c r="E33" i="6"/>
  <c r="F33" i="6"/>
  <c r="G33" i="6"/>
  <c r="H33" i="6"/>
  <c r="I33" i="6"/>
  <c r="J33" i="6"/>
  <c r="A34" i="6"/>
  <c r="B34" i="6"/>
  <c r="C34" i="6"/>
  <c r="D34" i="6"/>
  <c r="E34" i="6"/>
  <c r="F34" i="6"/>
  <c r="G34" i="6"/>
  <c r="H34" i="6"/>
  <c r="I34" i="6"/>
  <c r="J34" i="6"/>
  <c r="A3" i="5"/>
  <c r="J3" i="5"/>
  <c r="A5" i="5"/>
  <c r="B5" i="5"/>
  <c r="C5" i="5"/>
  <c r="D5" i="5"/>
  <c r="E5" i="5"/>
  <c r="F5" i="5"/>
  <c r="G5" i="5"/>
  <c r="H5" i="5"/>
  <c r="I5" i="5"/>
  <c r="J5" i="5"/>
  <c r="A6" i="5"/>
  <c r="B6" i="5"/>
  <c r="C6" i="5"/>
  <c r="D6" i="5"/>
  <c r="E6" i="5"/>
  <c r="F6" i="5"/>
  <c r="G6" i="5"/>
  <c r="H6" i="5"/>
  <c r="I6" i="5"/>
  <c r="J6" i="5"/>
  <c r="A7" i="5"/>
  <c r="B7" i="5"/>
  <c r="C7" i="5"/>
  <c r="D7" i="5"/>
  <c r="E7" i="5"/>
  <c r="F7" i="5"/>
  <c r="G7" i="5"/>
  <c r="H7" i="5"/>
  <c r="I7" i="5"/>
  <c r="J7" i="5"/>
  <c r="A8" i="5"/>
  <c r="B8" i="5"/>
  <c r="C8" i="5"/>
  <c r="D8" i="5"/>
  <c r="E8" i="5"/>
  <c r="F8" i="5"/>
  <c r="G8" i="5"/>
  <c r="I8" i="5"/>
  <c r="J8" i="5"/>
  <c r="A9" i="5"/>
  <c r="B9" i="5"/>
  <c r="C9" i="5"/>
  <c r="D9" i="5"/>
  <c r="E9" i="5"/>
  <c r="F9" i="5"/>
  <c r="G9" i="5"/>
  <c r="H9" i="5"/>
  <c r="I9" i="5"/>
  <c r="J9" i="5"/>
  <c r="A10" i="5"/>
  <c r="B10" i="5"/>
  <c r="C10" i="5"/>
  <c r="D10" i="5"/>
  <c r="E10" i="5"/>
  <c r="F10" i="5"/>
  <c r="G10" i="5"/>
  <c r="H10" i="5"/>
  <c r="I10" i="5"/>
  <c r="J10" i="5"/>
  <c r="A11" i="5"/>
  <c r="B11" i="5"/>
  <c r="C11" i="5"/>
  <c r="D11" i="5"/>
  <c r="E11" i="5"/>
  <c r="F11" i="5"/>
  <c r="G11" i="5"/>
  <c r="H11" i="5"/>
  <c r="I11" i="5"/>
  <c r="J11" i="5"/>
  <c r="A12" i="5"/>
  <c r="B12" i="5"/>
  <c r="C12" i="5"/>
  <c r="D12" i="5"/>
  <c r="E12" i="5"/>
  <c r="F12" i="5"/>
  <c r="G12" i="5"/>
  <c r="I12" i="5"/>
  <c r="J12" i="5"/>
  <c r="A13" i="5"/>
  <c r="B13" i="5"/>
  <c r="C13" i="5"/>
  <c r="D13" i="5"/>
  <c r="E13" i="5"/>
  <c r="F13" i="5"/>
  <c r="G13" i="5"/>
  <c r="H13" i="5"/>
  <c r="I13" i="5"/>
  <c r="J13" i="5"/>
  <c r="A14" i="5"/>
  <c r="B14" i="5"/>
  <c r="C14" i="5"/>
  <c r="D14" i="5"/>
  <c r="E14" i="5"/>
  <c r="F14" i="5"/>
  <c r="G14" i="5"/>
  <c r="H14" i="5"/>
  <c r="I14" i="5"/>
  <c r="J14" i="5"/>
  <c r="A15" i="5"/>
  <c r="B15" i="5"/>
  <c r="C15" i="5"/>
  <c r="D15" i="5"/>
  <c r="E15" i="5"/>
  <c r="F15" i="5"/>
  <c r="G15" i="5"/>
  <c r="I15" i="5"/>
  <c r="J15" i="5"/>
  <c r="A16" i="5"/>
  <c r="B16" i="5"/>
  <c r="C16" i="5"/>
  <c r="D16" i="5"/>
  <c r="E16" i="5"/>
  <c r="F16" i="5"/>
  <c r="G16" i="5"/>
  <c r="H16" i="5"/>
  <c r="I16" i="5"/>
  <c r="J16" i="5"/>
  <c r="A17" i="5"/>
  <c r="B17" i="5"/>
  <c r="C17" i="5"/>
  <c r="D17" i="5"/>
  <c r="E17" i="5"/>
  <c r="F17" i="5"/>
  <c r="G17" i="5"/>
  <c r="H17" i="5"/>
  <c r="I17" i="5"/>
  <c r="J17" i="5"/>
  <c r="A18" i="5"/>
  <c r="B18" i="5"/>
  <c r="C18" i="5"/>
  <c r="D18" i="5"/>
  <c r="E18" i="5"/>
  <c r="F18" i="5"/>
  <c r="G18" i="5"/>
  <c r="H18" i="5"/>
  <c r="I18" i="5"/>
  <c r="J18" i="5"/>
  <c r="A19" i="5"/>
  <c r="B19" i="5"/>
  <c r="C19" i="5"/>
  <c r="D19" i="5"/>
  <c r="E19" i="5"/>
  <c r="F19" i="5"/>
  <c r="G19" i="5"/>
  <c r="I19" i="5"/>
  <c r="J19" i="5"/>
  <c r="A20" i="5"/>
  <c r="B20" i="5"/>
  <c r="C20" i="5"/>
  <c r="D20" i="5"/>
  <c r="E20" i="5"/>
  <c r="F20" i="5"/>
  <c r="G20" i="5"/>
  <c r="I20" i="5"/>
  <c r="J20" i="5"/>
  <c r="A21" i="5"/>
  <c r="B21" i="5"/>
  <c r="C21" i="5"/>
  <c r="D21" i="5"/>
  <c r="E21" i="5"/>
  <c r="F21" i="5"/>
  <c r="G21" i="5"/>
  <c r="I21" i="5"/>
  <c r="J21" i="5"/>
  <c r="A22" i="5"/>
  <c r="B22" i="5"/>
  <c r="C22" i="5"/>
  <c r="D22" i="5"/>
  <c r="E22" i="5"/>
  <c r="F22" i="5"/>
  <c r="G22" i="5"/>
  <c r="I22" i="5"/>
  <c r="J22" i="5"/>
  <c r="A23" i="5"/>
  <c r="B23" i="5"/>
  <c r="C23" i="5"/>
  <c r="D23" i="5"/>
  <c r="E23" i="5"/>
  <c r="F23" i="5"/>
  <c r="G23" i="5"/>
  <c r="I23" i="5"/>
  <c r="J23" i="5"/>
  <c r="A24" i="5"/>
  <c r="B24" i="5"/>
  <c r="C24" i="5"/>
  <c r="D24" i="5"/>
  <c r="E24" i="5"/>
  <c r="F24" i="5"/>
  <c r="G24" i="5"/>
  <c r="H24" i="5"/>
  <c r="I24" i="5"/>
  <c r="J24" i="5"/>
  <c r="A25" i="5"/>
  <c r="B25" i="5"/>
  <c r="C25" i="5"/>
  <c r="D25" i="5"/>
  <c r="E25" i="5"/>
  <c r="F25" i="5"/>
  <c r="G25" i="5"/>
  <c r="H25" i="5"/>
  <c r="I25" i="5"/>
  <c r="J25" i="5"/>
  <c r="A26" i="5"/>
  <c r="B26" i="5"/>
  <c r="C26" i="5"/>
  <c r="D26" i="5"/>
  <c r="E26" i="5"/>
  <c r="F26" i="5"/>
  <c r="G26" i="5"/>
  <c r="H26" i="5"/>
  <c r="I26" i="5"/>
  <c r="J26" i="5"/>
  <c r="A27" i="5"/>
  <c r="B27" i="5"/>
  <c r="C27" i="5"/>
  <c r="D27" i="5"/>
  <c r="E27" i="5"/>
  <c r="F27" i="5"/>
  <c r="G27" i="5"/>
  <c r="H27" i="5"/>
  <c r="I27" i="5"/>
  <c r="J27" i="5"/>
  <c r="A28" i="5"/>
  <c r="B28" i="5"/>
  <c r="C28" i="5"/>
  <c r="D28" i="5"/>
  <c r="E28" i="5"/>
  <c r="F28" i="5"/>
  <c r="G28" i="5"/>
  <c r="H28" i="5"/>
  <c r="I28" i="5"/>
  <c r="J28" i="5"/>
  <c r="A29" i="5"/>
  <c r="B29" i="5"/>
  <c r="C29" i="5"/>
  <c r="D29" i="5"/>
  <c r="E29" i="5"/>
  <c r="F29" i="5"/>
  <c r="G29" i="5"/>
  <c r="H29" i="5"/>
  <c r="I29" i="5"/>
  <c r="J29" i="5"/>
  <c r="A30" i="5"/>
  <c r="B30" i="5"/>
  <c r="C30" i="5"/>
  <c r="D30" i="5"/>
  <c r="E30" i="5"/>
  <c r="F30" i="5"/>
  <c r="G30" i="5"/>
  <c r="H30" i="5"/>
  <c r="I30" i="5"/>
  <c r="J30" i="5"/>
  <c r="A31" i="5"/>
  <c r="B31" i="5"/>
  <c r="C31" i="5"/>
  <c r="D31" i="5"/>
  <c r="E31" i="5"/>
  <c r="F31" i="5"/>
  <c r="G31" i="5"/>
  <c r="H31" i="5"/>
  <c r="I31" i="5"/>
  <c r="J31" i="5"/>
  <c r="A32" i="5"/>
  <c r="B32" i="5"/>
  <c r="C32" i="5"/>
  <c r="D32" i="5"/>
  <c r="E32" i="5"/>
  <c r="F32" i="5"/>
  <c r="G32" i="5"/>
  <c r="H32" i="5"/>
  <c r="I32" i="5"/>
  <c r="J32" i="5"/>
  <c r="A33" i="5"/>
  <c r="B33" i="5"/>
  <c r="C33" i="5"/>
  <c r="D33" i="5"/>
  <c r="E33" i="5"/>
  <c r="F33" i="5"/>
  <c r="G33" i="5"/>
  <c r="H33" i="5"/>
  <c r="I33" i="5"/>
  <c r="J33" i="5"/>
  <c r="A34" i="5"/>
  <c r="B34" i="5"/>
  <c r="C34" i="5"/>
  <c r="D34" i="5"/>
  <c r="E34" i="5"/>
  <c r="F34" i="5"/>
  <c r="G34" i="5"/>
  <c r="H34" i="5"/>
  <c r="I34" i="5"/>
  <c r="J34" i="5"/>
  <c r="A3" i="4"/>
  <c r="J3" i="4"/>
  <c r="A5" i="4"/>
  <c r="B5" i="4"/>
  <c r="C5" i="4"/>
  <c r="D5" i="4"/>
  <c r="E5" i="4"/>
  <c r="F5" i="4"/>
  <c r="G5" i="4"/>
  <c r="H5" i="4"/>
  <c r="I5" i="4"/>
  <c r="J5" i="4"/>
  <c r="A6" i="4"/>
  <c r="B6" i="4"/>
  <c r="C6" i="4"/>
  <c r="D6" i="4"/>
  <c r="E6" i="4"/>
  <c r="F6" i="4"/>
  <c r="G6" i="4"/>
  <c r="H6" i="4"/>
  <c r="I6" i="4"/>
  <c r="J6" i="4"/>
  <c r="A7" i="4"/>
  <c r="B7" i="4"/>
  <c r="C7" i="4"/>
  <c r="D7" i="4"/>
  <c r="E7" i="4"/>
  <c r="F7" i="4"/>
  <c r="G7" i="4"/>
  <c r="I7" i="4"/>
  <c r="J7" i="4"/>
  <c r="A8" i="4"/>
  <c r="B8" i="4"/>
  <c r="C8" i="4"/>
  <c r="D8" i="4"/>
  <c r="E8" i="4"/>
  <c r="F8" i="4"/>
  <c r="G8" i="4"/>
  <c r="H8" i="4"/>
  <c r="I8" i="4"/>
  <c r="J8" i="4"/>
  <c r="A9" i="4"/>
  <c r="B9" i="4"/>
  <c r="C9" i="4"/>
  <c r="D9" i="4"/>
  <c r="E9" i="4"/>
  <c r="F9" i="4"/>
  <c r="G9" i="4"/>
  <c r="H9" i="4"/>
  <c r="I9" i="4"/>
  <c r="J9" i="4"/>
  <c r="A10" i="4"/>
  <c r="B10" i="4"/>
  <c r="C10" i="4"/>
  <c r="D10" i="4"/>
  <c r="E10" i="4"/>
  <c r="F10" i="4"/>
  <c r="G10" i="4"/>
  <c r="H10" i="4"/>
  <c r="I10" i="4"/>
  <c r="J10" i="4"/>
  <c r="A11" i="4"/>
  <c r="B11" i="4"/>
  <c r="C11" i="4"/>
  <c r="D11" i="4"/>
  <c r="E11" i="4"/>
  <c r="F11" i="4"/>
  <c r="G11" i="4"/>
  <c r="I11" i="4"/>
  <c r="J11" i="4"/>
  <c r="A12" i="4"/>
  <c r="B12" i="4"/>
  <c r="C12" i="4"/>
  <c r="D12" i="4"/>
  <c r="E12" i="4"/>
  <c r="F12" i="4"/>
  <c r="G12" i="4"/>
  <c r="H12" i="4"/>
  <c r="I12" i="4"/>
  <c r="J12" i="4"/>
  <c r="A13" i="4"/>
  <c r="B13" i="4"/>
  <c r="C13" i="4"/>
  <c r="D13" i="4"/>
  <c r="E13" i="4"/>
  <c r="F13" i="4"/>
  <c r="G13" i="4"/>
  <c r="H13" i="4"/>
  <c r="I13" i="4"/>
  <c r="J13" i="4"/>
  <c r="A14" i="4"/>
  <c r="B14" i="4"/>
  <c r="C14" i="4"/>
  <c r="D14" i="4"/>
  <c r="E14" i="4"/>
  <c r="F14" i="4"/>
  <c r="G14" i="4"/>
  <c r="H14" i="4"/>
  <c r="I14" i="4"/>
  <c r="J14" i="4"/>
  <c r="A15" i="4"/>
  <c r="B15" i="4"/>
  <c r="C15" i="4"/>
  <c r="D15" i="4"/>
  <c r="E15" i="4"/>
  <c r="F15" i="4"/>
  <c r="G15" i="4"/>
  <c r="H15" i="4"/>
  <c r="I15" i="4"/>
  <c r="J15" i="4"/>
  <c r="A16" i="4"/>
  <c r="B16" i="4"/>
  <c r="C16" i="4"/>
  <c r="D16" i="4"/>
  <c r="E16" i="4"/>
  <c r="F16" i="4"/>
  <c r="G16" i="4"/>
  <c r="H16" i="4"/>
  <c r="I16" i="4"/>
  <c r="J16" i="4"/>
  <c r="A17" i="4"/>
  <c r="B17" i="4"/>
  <c r="C17" i="4"/>
  <c r="D17" i="4"/>
  <c r="E17" i="4"/>
  <c r="F17" i="4"/>
  <c r="G17" i="4"/>
  <c r="I17" i="4"/>
  <c r="J17" i="4"/>
  <c r="A18" i="4"/>
  <c r="B18" i="4"/>
  <c r="C18" i="4"/>
  <c r="D18" i="4"/>
  <c r="E18" i="4"/>
  <c r="F18" i="4"/>
  <c r="G18" i="4"/>
  <c r="H18" i="4"/>
  <c r="I18" i="4"/>
  <c r="J18" i="4"/>
  <c r="A19" i="4"/>
  <c r="B19" i="4"/>
  <c r="C19" i="4"/>
  <c r="D19" i="4"/>
  <c r="E19" i="4"/>
  <c r="F19" i="4"/>
  <c r="G19" i="4"/>
  <c r="I19" i="4"/>
  <c r="J19" i="4"/>
  <c r="A20" i="4"/>
  <c r="B20" i="4"/>
  <c r="C20" i="4"/>
  <c r="D20" i="4"/>
  <c r="E20" i="4"/>
  <c r="F20" i="4"/>
  <c r="G20" i="4"/>
  <c r="H20" i="4"/>
  <c r="I20" i="4"/>
  <c r="J20" i="4"/>
  <c r="A21" i="4"/>
  <c r="B21" i="4"/>
  <c r="C21" i="4"/>
  <c r="D21" i="4"/>
  <c r="E21" i="4"/>
  <c r="F21" i="4"/>
  <c r="G21" i="4"/>
  <c r="H21" i="4"/>
  <c r="I21" i="4"/>
  <c r="J21" i="4"/>
  <c r="A22" i="4"/>
  <c r="B22" i="4"/>
  <c r="C22" i="4"/>
  <c r="D22" i="4"/>
  <c r="E22" i="4"/>
  <c r="F22" i="4"/>
  <c r="G22" i="4"/>
  <c r="H22" i="4"/>
  <c r="I22" i="4"/>
  <c r="J22" i="4"/>
  <c r="A23" i="4"/>
  <c r="B23" i="4"/>
  <c r="C23" i="4"/>
  <c r="D23" i="4"/>
  <c r="E23" i="4"/>
  <c r="F23" i="4"/>
  <c r="G23" i="4"/>
  <c r="H23" i="4"/>
  <c r="I23" i="4"/>
  <c r="J23" i="4"/>
  <c r="A24" i="4"/>
  <c r="B24" i="4"/>
  <c r="C24" i="4"/>
  <c r="D24" i="4"/>
  <c r="E24" i="4"/>
  <c r="F24" i="4"/>
  <c r="G24" i="4"/>
  <c r="H24" i="4"/>
  <c r="I24" i="4"/>
  <c r="J24" i="4"/>
  <c r="A25" i="4"/>
  <c r="B25" i="4"/>
  <c r="C25" i="4"/>
  <c r="D25" i="4"/>
  <c r="E25" i="4"/>
  <c r="F25" i="4"/>
  <c r="G25" i="4"/>
  <c r="H25" i="4"/>
  <c r="I25" i="4"/>
  <c r="J25" i="4"/>
  <c r="A26" i="4"/>
  <c r="B26" i="4"/>
  <c r="C26" i="4"/>
  <c r="D26" i="4"/>
  <c r="E26" i="4"/>
  <c r="F26" i="4"/>
  <c r="G26" i="4"/>
  <c r="H26" i="4"/>
  <c r="I26" i="4"/>
  <c r="J26" i="4"/>
  <c r="A27" i="4"/>
  <c r="B27" i="4"/>
  <c r="C27" i="4"/>
  <c r="D27" i="4"/>
  <c r="E27" i="4"/>
  <c r="F27" i="4"/>
  <c r="G27" i="4"/>
  <c r="H27" i="4"/>
  <c r="I27" i="4"/>
  <c r="J27" i="4"/>
  <c r="A28" i="4"/>
  <c r="B28" i="4"/>
  <c r="C28" i="4"/>
  <c r="D28" i="4"/>
  <c r="E28" i="4"/>
  <c r="F28" i="4"/>
  <c r="G28" i="4"/>
  <c r="H28" i="4"/>
  <c r="I28" i="4"/>
  <c r="J28" i="4"/>
  <c r="A29" i="4"/>
  <c r="B29" i="4"/>
  <c r="C29" i="4"/>
  <c r="D29" i="4"/>
  <c r="E29" i="4"/>
  <c r="F29" i="4"/>
  <c r="G29" i="4"/>
  <c r="I29" i="4"/>
  <c r="J29" i="4"/>
  <c r="A30" i="4"/>
  <c r="B30" i="4"/>
  <c r="C30" i="4"/>
  <c r="D30" i="4"/>
  <c r="E30" i="4"/>
  <c r="F30" i="4"/>
  <c r="G30" i="4"/>
  <c r="H30" i="4"/>
  <c r="I30" i="4"/>
  <c r="J30" i="4"/>
  <c r="A31" i="4"/>
  <c r="B31" i="4"/>
  <c r="C31" i="4"/>
  <c r="D31" i="4"/>
  <c r="E31" i="4"/>
  <c r="F31" i="4"/>
  <c r="G31" i="4"/>
  <c r="H31" i="4"/>
  <c r="I31" i="4"/>
  <c r="J31" i="4"/>
  <c r="A32" i="4"/>
  <c r="B32" i="4"/>
  <c r="C32" i="4"/>
  <c r="D32" i="4"/>
  <c r="E32" i="4"/>
  <c r="F32" i="4"/>
  <c r="G32" i="4"/>
  <c r="I32" i="4"/>
  <c r="J32" i="4"/>
  <c r="A33" i="4"/>
  <c r="B33" i="4"/>
  <c r="C33" i="4"/>
  <c r="D33" i="4"/>
  <c r="E33" i="4"/>
  <c r="F33" i="4"/>
  <c r="G33" i="4"/>
  <c r="I33" i="4"/>
  <c r="J33" i="4"/>
  <c r="A34" i="4"/>
  <c r="B34" i="4"/>
  <c r="C34" i="4"/>
  <c r="D34" i="4"/>
  <c r="E34" i="4"/>
  <c r="F34" i="4"/>
  <c r="G34" i="4"/>
  <c r="H34" i="4"/>
  <c r="I34" i="4"/>
  <c r="J34" i="4"/>
  <c r="LB2" i="90" l="1"/>
  <c r="LC2" i="90" s="1"/>
  <c r="LD2" i="90" s="1"/>
  <c r="LE2" i="90" s="1"/>
  <c r="LF2" i="90" s="1"/>
  <c r="LG2" i="90" s="1"/>
  <c r="LH2" i="90" s="1"/>
  <c r="LI2" i="90" s="1"/>
  <c r="LJ2" i="90" s="1"/>
  <c r="LK2" i="90" s="1"/>
  <c r="LL2" i="90" s="1"/>
  <c r="LM2" i="90" s="1"/>
  <c r="LN2" i="90" s="1"/>
  <c r="LO2" i="90" s="1"/>
  <c r="LP2" i="90" s="1"/>
  <c r="LQ2" i="90" s="1"/>
  <c r="LR2" i="90" s="1"/>
  <c r="LS2" i="90" s="1"/>
  <c r="LT2" i="90" s="1"/>
  <c r="LU2" i="90" s="1"/>
  <c r="LV2" i="90" s="1"/>
  <c r="LW2" i="90" s="1"/>
  <c r="LX2" i="90" s="1"/>
  <c r="LY2" i="90" s="1"/>
  <c r="LZ2" i="90" s="1"/>
  <c r="MA2" i="90" s="1"/>
  <c r="MB2" i="90" s="1"/>
  <c r="MC2" i="90" s="1"/>
  <c r="MD2" i="90" s="1"/>
  <c r="ME2" i="90" s="1"/>
  <c r="MF2" i="90" s="1"/>
  <c r="MG2" i="90" s="1"/>
  <c r="MH2" i="90" s="1"/>
  <c r="MI2" i="90" s="1"/>
  <c r="MJ2" i="90" s="1"/>
  <c r="MK2" i="90" s="1"/>
  <c r="ML2" i="90" s="1"/>
  <c r="MM2" i="90" s="1"/>
  <c r="MN2" i="90" s="1"/>
  <c r="MO2" i="90" s="1"/>
  <c r="MP2" i="90" s="1"/>
  <c r="MQ2" i="90" s="1"/>
  <c r="MT24" i="90"/>
  <c r="H35" i="78"/>
  <c r="HW42" i="90" s="1"/>
  <c r="H35" i="44"/>
  <c r="DY42" i="90" s="1"/>
  <c r="DY43" i="90" s="1"/>
  <c r="H35" i="68"/>
  <c r="GS42" i="90" s="1"/>
  <c r="GS43" i="90" s="1"/>
  <c r="I41" i="90"/>
  <c r="H35" i="48"/>
  <c r="EK42" i="90" s="1"/>
  <c r="EK43" i="90" s="1"/>
  <c r="H35" i="10"/>
  <c r="AA42" i="90" s="1"/>
  <c r="H35" i="36"/>
  <c r="DA42" i="90" s="1"/>
  <c r="DA43" i="90" s="1"/>
  <c r="H35" i="40"/>
  <c r="DM42" i="90" s="1"/>
  <c r="DM43" i="90" s="1"/>
  <c r="H35" i="64"/>
  <c r="GG42" i="90" s="1"/>
  <c r="GG43" i="90" s="1"/>
  <c r="H35" i="85"/>
  <c r="IU42" i="90" s="1"/>
  <c r="H35" i="28"/>
  <c r="CC42" i="90" s="1"/>
  <c r="CC43" i="90" s="1"/>
  <c r="H39" i="52"/>
  <c r="EW42" i="90" s="1"/>
  <c r="EW43" i="90" s="1"/>
  <c r="H35" i="60"/>
  <c r="FU42" i="90" s="1"/>
  <c r="FU43" i="90" s="1"/>
  <c r="H35" i="18"/>
  <c r="AY42" i="90" s="1"/>
  <c r="H35" i="6"/>
  <c r="O42" i="90" s="1"/>
  <c r="H35" i="8"/>
  <c r="U42" i="90" s="1"/>
  <c r="U43" i="90" s="1"/>
  <c r="H35" i="46"/>
  <c r="EE42" i="90" s="1"/>
  <c r="H35" i="50"/>
  <c r="EQ42" i="90" s="1"/>
  <c r="H35" i="70"/>
  <c r="GY42" i="90" s="1"/>
  <c r="H35" i="74"/>
  <c r="HK42" i="90" s="1"/>
  <c r="H35" i="42"/>
  <c r="DS42" i="90" s="1"/>
  <c r="H35" i="66"/>
  <c r="GM42" i="90" s="1"/>
  <c r="H35" i="4"/>
  <c r="I42" i="90" s="1"/>
  <c r="H35" i="20"/>
  <c r="BE42" i="90" s="1"/>
  <c r="BE43" i="90" s="1"/>
  <c r="H35" i="22"/>
  <c r="BK42" i="90" s="1"/>
  <c r="H35" i="24"/>
  <c r="BQ42" i="90" s="1"/>
  <c r="BQ43" i="90" s="1"/>
  <c r="H35" i="26"/>
  <c r="BW42" i="90" s="1"/>
  <c r="H35" i="54"/>
  <c r="FC42" i="90" s="1"/>
  <c r="H35" i="56"/>
  <c r="FI42" i="90" s="1"/>
  <c r="FI43" i="90" s="1"/>
  <c r="H35" i="58"/>
  <c r="FO42" i="90" s="1"/>
  <c r="H35" i="38"/>
  <c r="DG42" i="90" s="1"/>
  <c r="H35" i="14"/>
  <c r="AM42" i="90" s="1"/>
  <c r="H35" i="5"/>
  <c r="L42" i="90" s="1"/>
  <c r="H35" i="16"/>
  <c r="AS42" i="90" s="1"/>
  <c r="AS43" i="90" s="1"/>
  <c r="H35" i="30"/>
  <c r="CI42" i="90" s="1"/>
  <c r="H35" i="32"/>
  <c r="CO42" i="90" s="1"/>
  <c r="CO43" i="90" s="1"/>
  <c r="H35" i="34"/>
  <c r="CU42" i="90" s="1"/>
  <c r="H35" i="62"/>
  <c r="GA42" i="90" s="1"/>
  <c r="H35" i="82"/>
  <c r="IL42" i="90" s="1"/>
  <c r="MR42" i="90"/>
  <c r="MT25" i="90"/>
  <c r="MT16" i="90"/>
  <c r="MT18" i="90"/>
  <c r="H35" i="25"/>
  <c r="BT42" i="90" s="1"/>
  <c r="H35" i="33"/>
  <c r="CR42" i="90" s="1"/>
  <c r="H35" i="41"/>
  <c r="DP42" i="90" s="1"/>
  <c r="H35" i="45"/>
  <c r="EB42" i="90" s="1"/>
  <c r="H35" i="53"/>
  <c r="EZ42" i="90" s="1"/>
  <c r="H35" i="61"/>
  <c r="FX42" i="90" s="1"/>
  <c r="H35" i="69"/>
  <c r="GV42" i="90" s="1"/>
  <c r="H35" i="76"/>
  <c r="HQ42" i="90" s="1"/>
  <c r="HQ43" i="90" s="1"/>
  <c r="H35" i="83"/>
  <c r="IO42" i="90" s="1"/>
  <c r="IO43" i="90" s="1"/>
  <c r="H35" i="63"/>
  <c r="GD42" i="90" s="1"/>
  <c r="H35" i="71"/>
  <c r="HB42" i="90" s="1"/>
  <c r="H35" i="73"/>
  <c r="HH42" i="90" s="1"/>
  <c r="H35" i="80"/>
  <c r="IC42" i="90" s="1"/>
  <c r="IC43" i="90" s="1"/>
  <c r="H35" i="31"/>
  <c r="CL42" i="90" s="1"/>
  <c r="H35" i="39"/>
  <c r="DJ42" i="90" s="1"/>
  <c r="H35" i="55"/>
  <c r="FF42" i="90" s="1"/>
  <c r="H35" i="29"/>
  <c r="CF42" i="90" s="1"/>
  <c r="H35" i="37"/>
  <c r="DD42" i="90" s="1"/>
  <c r="H35" i="49"/>
  <c r="EN42" i="90" s="1"/>
  <c r="H35" i="57"/>
  <c r="FL42" i="90" s="1"/>
  <c r="H35" i="65"/>
  <c r="GJ42" i="90" s="1"/>
  <c r="H35" i="75"/>
  <c r="HN42" i="90" s="1"/>
  <c r="H35" i="77"/>
  <c r="HT42" i="90" s="1"/>
  <c r="H35" i="23"/>
  <c r="BN42" i="90" s="1"/>
  <c r="H35" i="47"/>
  <c r="EH42" i="90" s="1"/>
  <c r="H35" i="27"/>
  <c r="BZ42" i="90" s="1"/>
  <c r="H35" i="35"/>
  <c r="CX42" i="90" s="1"/>
  <c r="H35" i="43"/>
  <c r="DV42" i="90" s="1"/>
  <c r="H35" i="51"/>
  <c r="ET42" i="90" s="1"/>
  <c r="H35" i="59"/>
  <c r="FR42" i="90" s="1"/>
  <c r="H35" i="67"/>
  <c r="GP42" i="90" s="1"/>
  <c r="H35" i="72"/>
  <c r="HE42" i="90" s="1"/>
  <c r="HE43" i="90" s="1"/>
  <c r="H35" i="79"/>
  <c r="HZ42" i="90" s="1"/>
  <c r="H35" i="81"/>
  <c r="IF42" i="90" s="1"/>
  <c r="H35" i="86"/>
  <c r="IX42" i="90" s="1"/>
  <c r="H35" i="12"/>
  <c r="AG42" i="90" s="1"/>
  <c r="AG43" i="90" s="1"/>
  <c r="H35" i="13"/>
  <c r="AJ42" i="90" s="1"/>
  <c r="H35" i="21"/>
  <c r="BH42" i="90" s="1"/>
  <c r="H35" i="19"/>
  <c r="BB42" i="90" s="1"/>
  <c r="H35" i="17"/>
  <c r="AV42" i="90" s="1"/>
  <c r="H35" i="15"/>
  <c r="AP42" i="90" s="1"/>
  <c r="H35" i="7"/>
  <c r="R42" i="90" s="1"/>
  <c r="H35" i="11"/>
  <c r="AD42" i="90" s="1"/>
  <c r="H35" i="9"/>
  <c r="X42" i="90" s="1"/>
  <c r="MS42" i="90"/>
  <c r="H20" i="89"/>
  <c r="H35" i="89" s="1"/>
  <c r="JG42" i="90" s="1"/>
  <c r="JG41" i="90"/>
  <c r="IU41" i="90"/>
  <c r="II41" i="90"/>
  <c r="HW41" i="90"/>
  <c r="HK41" i="90"/>
  <c r="GY41" i="90"/>
  <c r="GM41" i="90"/>
  <c r="GA41" i="90"/>
  <c r="FO41" i="90"/>
  <c r="FC41" i="90"/>
  <c r="EQ41" i="90"/>
  <c r="EE41" i="90"/>
  <c r="DS41" i="90"/>
  <c r="DG41" i="90"/>
  <c r="CU41" i="90"/>
  <c r="CI41" i="90"/>
  <c r="BW41" i="90"/>
  <c r="BK41" i="90"/>
  <c r="AY41" i="90"/>
  <c r="AM41" i="90"/>
  <c r="AA41" i="90"/>
  <c r="O41" i="90"/>
  <c r="IX41" i="90"/>
  <c r="IL41" i="90"/>
  <c r="HZ41" i="90"/>
  <c r="HN41" i="90"/>
  <c r="HB41" i="90"/>
  <c r="GP41" i="90"/>
  <c r="GD41" i="90"/>
  <c r="FR41" i="90"/>
  <c r="FF41" i="90"/>
  <c r="ET41" i="90"/>
  <c r="EH41" i="90"/>
  <c r="DV41" i="90"/>
  <c r="DJ41" i="90"/>
  <c r="CX41" i="90"/>
  <c r="CL41" i="90"/>
  <c r="BZ41" i="90"/>
  <c r="BN41" i="90"/>
  <c r="BB41" i="90"/>
  <c r="AP41" i="90"/>
  <c r="AD41" i="90"/>
  <c r="R41" i="90"/>
  <c r="H35" i="88"/>
  <c r="JD42" i="90" s="1"/>
  <c r="JD41" i="90"/>
  <c r="IR41" i="90"/>
  <c r="IF41" i="90"/>
  <c r="HT41" i="90"/>
  <c r="HH41" i="90"/>
  <c r="GV41" i="90"/>
  <c r="GJ41" i="90"/>
  <c r="FX41" i="90"/>
  <c r="FL41" i="90"/>
  <c r="H35" i="84"/>
  <c r="IR42" i="90" s="1"/>
  <c r="H35" i="87"/>
  <c r="JA42" i="90" s="1"/>
  <c r="JA43" i="90" s="1"/>
  <c r="JH41" i="90"/>
  <c r="EZ41" i="90"/>
  <c r="EN41" i="90"/>
  <c r="EB41" i="90"/>
  <c r="DP41" i="90"/>
  <c r="DD41" i="90"/>
  <c r="CR41" i="90"/>
  <c r="CF41" i="90"/>
  <c r="BT41" i="90"/>
  <c r="BH41" i="90"/>
  <c r="AV41" i="90"/>
  <c r="AJ41" i="90"/>
  <c r="X41" i="90"/>
  <c r="L41" i="90"/>
  <c r="I43" i="90" l="1"/>
  <c r="GM43" i="90"/>
  <c r="L43" i="90"/>
  <c r="HZ43" i="90"/>
  <c r="BK43" i="90"/>
  <c r="EQ43" i="90"/>
  <c r="HW43" i="90"/>
  <c r="HN43" i="90"/>
  <c r="HK43" i="90"/>
  <c r="HB43" i="90"/>
  <c r="BZ43" i="90"/>
  <c r="O43" i="90"/>
  <c r="HT43" i="90"/>
  <c r="IF43" i="90"/>
  <c r="BB43" i="90"/>
  <c r="AD43" i="90"/>
  <c r="AA43" i="90"/>
  <c r="IL43" i="90"/>
  <c r="IX43" i="90"/>
  <c r="IU43" i="90"/>
  <c r="GV43" i="90"/>
  <c r="GD43" i="90"/>
  <c r="GP43" i="90"/>
  <c r="GJ43" i="90"/>
  <c r="GA43" i="90"/>
  <c r="FX43" i="90"/>
  <c r="FR43" i="90"/>
  <c r="FO43" i="90"/>
  <c r="EZ43" i="90"/>
  <c r="FC43" i="90"/>
  <c r="EE43" i="90"/>
  <c r="ET43" i="90"/>
  <c r="EN43" i="90"/>
  <c r="EH43" i="90"/>
  <c r="DP43" i="90"/>
  <c r="DJ43" i="90"/>
  <c r="DS43" i="90"/>
  <c r="CU43" i="90"/>
  <c r="CX43" i="90"/>
  <c r="DD43" i="90"/>
  <c r="CR43" i="90"/>
  <c r="CL43" i="90"/>
  <c r="CI43" i="90"/>
  <c r="CF43" i="90"/>
  <c r="BT43" i="90"/>
  <c r="AY43" i="90"/>
  <c r="AP43" i="90"/>
  <c r="AM43" i="90"/>
  <c r="AJ43" i="90"/>
  <c r="X43" i="90"/>
  <c r="FL43" i="90"/>
  <c r="HH43" i="90"/>
  <c r="DG43" i="90"/>
  <c r="GY43" i="90"/>
  <c r="BW43" i="90"/>
  <c r="EB43" i="90"/>
  <c r="BN43" i="90"/>
  <c r="FF43" i="90"/>
  <c r="DV43" i="90"/>
  <c r="JG43" i="90"/>
  <c r="BH43" i="90"/>
  <c r="AV43" i="90"/>
  <c r="R43" i="90"/>
  <c r="IR43" i="90"/>
  <c r="JD43" i="90"/>
  <c r="II42" i="90" l="1"/>
  <c r="JH42" i="90" l="1"/>
  <c r="JH43" i="90" s="1"/>
  <c r="II43" i="90"/>
  <c r="D5" i="3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H26" i="1" l="1"/>
  <c r="H25" i="1"/>
  <c r="F24" i="1"/>
  <c r="H24" i="1" s="1"/>
  <c r="H33" i="1" l="1"/>
  <c r="H32" i="1"/>
  <c r="H31" i="1"/>
  <c r="H30" i="1"/>
  <c r="H29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<sst xmlns="http://schemas.openxmlformats.org/spreadsheetml/2006/main" count="6099" uniqueCount="507">
  <si>
    <t>Program</t>
  </si>
  <si>
    <t>Fund Source</t>
  </si>
  <si>
    <t>Funding Period</t>
  </si>
  <si>
    <t>Funding Control</t>
  </si>
  <si>
    <t>Profile ID (LPHD/Tribal)</t>
  </si>
  <si>
    <t>Consolidated Tribal Allocation (Y/N)</t>
  </si>
  <si>
    <t>Formula Driven Allocation (Y/N)</t>
  </si>
  <si>
    <t>Using GAC for Negotiations/ Monitoring (Y/N)</t>
  </si>
  <si>
    <t>Negotiated Objectives (Y/N)</t>
  </si>
  <si>
    <t>Mid-Year Reviews (Y/N)</t>
  </si>
  <si>
    <t>Year-End Reviews (Y/N)</t>
  </si>
  <si>
    <t>Tracking/Reporting Application/System/ Method</t>
  </si>
  <si>
    <t>Reviews Performed By:</t>
  </si>
  <si>
    <t>Face-to-Face Reviews (Y/N)</t>
  </si>
  <si>
    <t>Estimated Time per Review</t>
  </si>
  <si>
    <t>Program Managers</t>
  </si>
  <si>
    <t>Non-Negotiated Objectives</t>
  </si>
  <si>
    <t>Lead</t>
  </si>
  <si>
    <t>GPR</t>
  </si>
  <si>
    <t>6/12ths</t>
  </si>
  <si>
    <t>N</t>
  </si>
  <si>
    <t>Y</t>
  </si>
  <si>
    <t>N/A</t>
  </si>
  <si>
    <t>Margie Coons (Marjorie.Coons@wi.gov)</t>
  </si>
  <si>
    <t>Radon RICs</t>
  </si>
  <si>
    <t>FED</t>
  </si>
  <si>
    <t>-</t>
  </si>
  <si>
    <t>Jessica Maloney (Jessica.Maloney@wi.gov)</t>
  </si>
  <si>
    <t>Radon Information Centers</t>
  </si>
  <si>
    <t>Radon Outreach</t>
  </si>
  <si>
    <t>WWWP</t>
  </si>
  <si>
    <t>GPR/FED</t>
  </si>
  <si>
    <t>157010 &amp; 157008/65505</t>
  </si>
  <si>
    <t>Y $73,500</t>
  </si>
  <si>
    <t>GAC</t>
  </si>
  <si>
    <t>Central Office Program Staff</t>
  </si>
  <si>
    <t>Gale Johnson (Gale.Johnson@wi.gov)</t>
  </si>
  <si>
    <t>PHEP</t>
  </si>
  <si>
    <t>155015/65596</t>
  </si>
  <si>
    <t>Y $272,119</t>
  </si>
  <si>
    <t>CPG (Capabilities Planning Guide) &amp; Attendance at Exercises</t>
  </si>
  <si>
    <t>30-60 minutes</t>
  </si>
  <si>
    <t>Lisa Kelly (Lisa.Kelly@wisconsin.gov)</t>
  </si>
  <si>
    <t>Cities Readiness</t>
  </si>
  <si>
    <t>TAR (Technical Assistance Review) &amp; POD (Point of Deliver?)</t>
  </si>
  <si>
    <t>7 hours (includes drive time)</t>
  </si>
  <si>
    <t>HPP</t>
  </si>
  <si>
    <t>Tobacco</t>
  </si>
  <si>
    <t>181012 &amp; 181011/65578</t>
  </si>
  <si>
    <t>Y $116,400</t>
  </si>
  <si>
    <t>Web-Based Activity Tracker</t>
  </si>
  <si>
    <t>2 hours</t>
  </si>
  <si>
    <t>Vicki Huntington (Vicki.Huntington@wi.gov)</t>
  </si>
  <si>
    <t>WI WINS</t>
  </si>
  <si>
    <t>181005 &amp; 181006</t>
  </si>
  <si>
    <t>1 hour</t>
  </si>
  <si>
    <t>WIC</t>
  </si>
  <si>
    <t>9/12ths</t>
  </si>
  <si>
    <t>154710/65585</t>
  </si>
  <si>
    <t>Y / every 2 yrs</t>
  </si>
  <si>
    <t>Management Evaluation Tools</t>
  </si>
  <si>
    <t>Program Field Staff</t>
  </si>
  <si>
    <t>2-3 days plus travel</t>
  </si>
  <si>
    <t>Lisa Murphy (Lisa.Murphy@wi.gov)</t>
  </si>
  <si>
    <t>TEFAP</t>
  </si>
  <si>
    <t>Y $1,500</t>
  </si>
  <si>
    <t>Y 25% of contracts each year</t>
  </si>
  <si>
    <t>1 day plus travel</t>
  </si>
  <si>
    <t>Kitty Kocol (Kitty.Kocol@wi.gov)</t>
  </si>
  <si>
    <t>SNAP-ED (PO or on WIC contract)</t>
  </si>
  <si>
    <t>154661/65691</t>
  </si>
  <si>
    <t>Y / every 6 yrs</t>
  </si>
  <si>
    <t>Tony Zech (Anthony.Zech@wi.gov)</t>
  </si>
  <si>
    <t>WIC Farmers Market</t>
  </si>
  <si>
    <t>154720/65586</t>
  </si>
  <si>
    <t>Y $4,346</t>
  </si>
  <si>
    <t>WIC Peer Counseling</t>
  </si>
  <si>
    <t>154760/65581</t>
  </si>
  <si>
    <t>Y $30,308</t>
  </si>
  <si>
    <t>Chronic Disease - Domain 2 NPAO</t>
  </si>
  <si>
    <t> N</t>
  </si>
  <si>
    <t>Reports Emailed </t>
  </si>
  <si>
    <t>N </t>
  </si>
  <si>
    <t> 30-60 minutes</t>
  </si>
  <si>
    <t>Mary Pesik (Mary.Pesik@wi.gov)</t>
  </si>
  <si>
    <t>Infertility Prevention</t>
  </si>
  <si>
    <t> Yes,  based on objectives.</t>
  </si>
  <si>
    <t>None </t>
  </si>
  <si>
    <t>Anthony Wade </t>
  </si>
  <si>
    <t> Yes</t>
  </si>
  <si>
    <t> 20 hours</t>
  </si>
  <si>
    <t>Tony Wade (Anthony.Wade@wi.gov)</t>
  </si>
  <si>
    <t>Negotiated Objectives</t>
  </si>
  <si>
    <t>Immunization</t>
  </si>
  <si>
    <t>3/12ths</t>
  </si>
  <si>
    <t>155020/65550</t>
  </si>
  <si>
    <t>Y $41,869</t>
  </si>
  <si>
    <t>WIR</t>
  </si>
  <si>
    <t>6-7 Hours</t>
  </si>
  <si>
    <t>Stephanie Schauer (Stephanie.Schauer@wi.gov)</t>
  </si>
  <si>
    <t>MCH</t>
  </si>
  <si>
    <t>159320; 193002 for MCH Match</t>
  </si>
  <si>
    <t>1-2 hours to drive</t>
  </si>
  <si>
    <t>CYSHCN</t>
  </si>
  <si>
    <t>159332/65564; 193001 for CYSHCN Match</t>
  </si>
  <si>
    <t>1-2 hours drive time</t>
  </si>
  <si>
    <t>Sharon Fleischfresser (Sharon.Fleischfresser@wi.gov)</t>
  </si>
  <si>
    <t>Reproductive Health</t>
  </si>
  <si>
    <t>159321; 159327; 152020; 152002/65560</t>
  </si>
  <si>
    <t>SPHERE or Local Information System</t>
  </si>
  <si>
    <t>4-6 hours one-way travel time and 2-3 hours review time</t>
  </si>
  <si>
    <t>Earned Match - 193996</t>
  </si>
  <si>
    <t>CARS</t>
  </si>
  <si>
    <t>Expended Match - 193997</t>
  </si>
  <si>
    <t>Ryan White (PS County)</t>
  </si>
  <si>
    <t>Program staff</t>
  </si>
  <si>
    <t>Tim Pilcher (tim.pilcher@wi.gov)</t>
  </si>
  <si>
    <t>Ryan White (Milwaukee)</t>
  </si>
  <si>
    <t>4 hours</t>
  </si>
  <si>
    <t>Prevention</t>
  </si>
  <si>
    <t>159220/65520</t>
  </si>
  <si>
    <t>Y $38,390</t>
  </si>
  <si>
    <t>Phone or Visits</t>
  </si>
  <si>
    <t>Regional OPPA Staff</t>
  </si>
  <si>
    <t>Angela Nimsgern (Angela.Nimsgern@wi.gov)</t>
  </si>
  <si>
    <t>Oral Health Supplement</t>
  </si>
  <si>
    <t>Reports Emailed</t>
  </si>
  <si>
    <t>30 min</t>
  </si>
  <si>
    <t>Robbyn Kuester (Robbyn.Kuester@wi.gov)</t>
  </si>
  <si>
    <t>Oral Health Mouthrinse</t>
  </si>
  <si>
    <t>151735/65535</t>
  </si>
  <si>
    <t>Y $2,028</t>
  </si>
  <si>
    <t>Local Public Health Department and Tribal Contract Monitors</t>
  </si>
  <si>
    <t>Agcy No</t>
  </si>
  <si>
    <t>County</t>
  </si>
  <si>
    <t>Reg</t>
  </si>
  <si>
    <t>Agency</t>
  </si>
  <si>
    <t>LPHD Level</t>
  </si>
  <si>
    <t>Prevention Block Grant</t>
  </si>
  <si>
    <t>Perinatal Hepatitis B</t>
  </si>
  <si>
    <t>SNAP-ED (LHDs on WIC contract)</t>
  </si>
  <si>
    <t>Diabetes</t>
  </si>
  <si>
    <t xml:space="preserve">AIDS/HIV </t>
  </si>
  <si>
    <t>Ryan White</t>
  </si>
  <si>
    <t>Cooperative American Indian</t>
  </si>
  <si>
    <t>ASHLAND</t>
  </si>
  <si>
    <t>Ashland County Health &amp; Human Services Department</t>
  </si>
  <si>
    <t>Jim Lawrence</t>
  </si>
  <si>
    <t>Reghan Walsh</t>
  </si>
  <si>
    <t xml:space="preserve">Courtney Newman </t>
  </si>
  <si>
    <t>Robbyn Kuester</t>
  </si>
  <si>
    <t xml:space="preserve">Jim Zanto </t>
  </si>
  <si>
    <t>Karen Morris</t>
  </si>
  <si>
    <t>Lisa Kelly</t>
  </si>
  <si>
    <t xml:space="preserve">Dhana Shrestha </t>
  </si>
  <si>
    <t>BAYFIELD</t>
  </si>
  <si>
    <t>Bayfield County Health Department</t>
  </si>
  <si>
    <t>Barbara Pevytoe</t>
  </si>
  <si>
    <t>Anthony Zech</t>
  </si>
  <si>
    <t>FLORENCE</t>
  </si>
  <si>
    <t>Florence County Health Department</t>
  </si>
  <si>
    <t xml:space="preserve">Susan Nelson </t>
  </si>
  <si>
    <t>Brittany Grogan</t>
  </si>
  <si>
    <t>FOREST</t>
  </si>
  <si>
    <t>Forest County Health Department</t>
  </si>
  <si>
    <t>Mary Rosecky</t>
  </si>
  <si>
    <t>IRON</t>
  </si>
  <si>
    <t>Iron County Health Department</t>
  </si>
  <si>
    <t>LANGLADE</t>
  </si>
  <si>
    <t>Langlade County Health Department</t>
  </si>
  <si>
    <t>LINCOLN</t>
  </si>
  <si>
    <t>Lincoln County Health Department</t>
  </si>
  <si>
    <t>Leah Ludlum</t>
  </si>
  <si>
    <t>MARATHON</t>
  </si>
  <si>
    <t>Marathon County Health Department</t>
  </si>
  <si>
    <t>Jessica Maloney</t>
  </si>
  <si>
    <t>Nancy Michaud</t>
  </si>
  <si>
    <t>ONEIDA</t>
  </si>
  <si>
    <t>Oneida County Health Department</t>
  </si>
  <si>
    <t>PORTAGE</t>
  </si>
  <si>
    <t>Portage County Health &amp; Human Services Department</t>
  </si>
  <si>
    <t>Mary Silha</t>
  </si>
  <si>
    <t>PRICE</t>
  </si>
  <si>
    <t>Price County Health and Human Services</t>
  </si>
  <si>
    <t>SAWYER</t>
  </si>
  <si>
    <t>Sawyer County Department of Health &amp; Human Services</t>
  </si>
  <si>
    <t>TAYLOR</t>
  </si>
  <si>
    <t>Taylor County Health Department</t>
  </si>
  <si>
    <t>VILAS</t>
  </si>
  <si>
    <t>Vilas County Health Department</t>
  </si>
  <si>
    <t>WOOD</t>
  </si>
  <si>
    <t>Wood County Health Department</t>
  </si>
  <si>
    <t>Terrell Brock</t>
  </si>
  <si>
    <t>BROWN</t>
  </si>
  <si>
    <t>NE</t>
  </si>
  <si>
    <t>Brown County Health Department</t>
  </si>
  <si>
    <t>Margie Coons</t>
  </si>
  <si>
    <t>Melissa Heinz</t>
  </si>
  <si>
    <t>De Pere Department of Public Health</t>
  </si>
  <si>
    <t>CALUMET</t>
  </si>
  <si>
    <t>Calumet County Health Division</t>
  </si>
  <si>
    <t>DOOR</t>
  </si>
  <si>
    <t>Door County Health Department</t>
  </si>
  <si>
    <t>FOND DU LAC</t>
  </si>
  <si>
    <t>Fond du Lac County Health Department</t>
  </si>
  <si>
    <t>Marilyn Bolton</t>
  </si>
  <si>
    <t>GREEN LAKE</t>
  </si>
  <si>
    <t>Green Lake County Department of Health &amp; Human Services</t>
  </si>
  <si>
    <t>KEWAUNEE</t>
  </si>
  <si>
    <t>Kewaunee County Health Department</t>
  </si>
  <si>
    <t>Diane Moreau-Stodola</t>
  </si>
  <si>
    <t>MANITOWOC</t>
  </si>
  <si>
    <t>Manitowoc County Health Department</t>
  </si>
  <si>
    <t>MARINETTE</t>
  </si>
  <si>
    <t>Marinette County Health Department</t>
  </si>
  <si>
    <t>MARQUETTE</t>
  </si>
  <si>
    <t>Marquette County Health Department</t>
  </si>
  <si>
    <t>OCONTO</t>
  </si>
  <si>
    <t>Oconto County Health Department Public Health Division</t>
  </si>
  <si>
    <t>OUTAGAMIE</t>
  </si>
  <si>
    <t>Appleton City Health Department</t>
  </si>
  <si>
    <t>Outagamie County Public Health Division</t>
  </si>
  <si>
    <t>SHAWANO</t>
  </si>
  <si>
    <t>Shawano County Health Department</t>
  </si>
  <si>
    <t>SHEBOYGAN</t>
  </si>
  <si>
    <t>Sheboygan County Human Services, Division of Public Health</t>
  </si>
  <si>
    <t>WAUPACA</t>
  </si>
  <si>
    <t>Waupaca County Human Services, Health Services Division</t>
  </si>
  <si>
    <t>WAUSHARA</t>
  </si>
  <si>
    <t>Waushara County Health Department</t>
  </si>
  <si>
    <t>WINNEBAGO</t>
  </si>
  <si>
    <t>Winnebago County Health Department</t>
  </si>
  <si>
    <t>Menasha  Health Department</t>
  </si>
  <si>
    <t>ADAMS</t>
  </si>
  <si>
    <t>S</t>
  </si>
  <si>
    <t>Adams County Public Health Department</t>
  </si>
  <si>
    <t>Sheri Siemers</t>
  </si>
  <si>
    <t>Wilmot Valhmu</t>
  </si>
  <si>
    <t>COLUMBIA</t>
  </si>
  <si>
    <t>Columbia County Division of Health</t>
  </si>
  <si>
    <t>CRAWFORD</t>
  </si>
  <si>
    <t>Crawford County Public Health</t>
  </si>
  <si>
    <t>DANE</t>
  </si>
  <si>
    <t>Board of Health for Madison and Dane County on behalf of Public Health Madison and Dane County</t>
  </si>
  <si>
    <t>Tana Feiner</t>
  </si>
  <si>
    <t>Ann White</t>
  </si>
  <si>
    <t>DODGE</t>
  </si>
  <si>
    <t>Dodge County Human Services &amp; Health Department</t>
  </si>
  <si>
    <t>GRANT</t>
  </si>
  <si>
    <t>Grant County Health Department</t>
  </si>
  <si>
    <t>GREEN</t>
  </si>
  <si>
    <t>Green County Health Department</t>
  </si>
  <si>
    <t>IOWA</t>
  </si>
  <si>
    <t>Iowa County Health Department</t>
  </si>
  <si>
    <t>JEFFERSON</t>
  </si>
  <si>
    <t>Watertown Department of Public Health</t>
  </si>
  <si>
    <t>Jefferson County Health Department</t>
  </si>
  <si>
    <t>JUNEAU</t>
  </si>
  <si>
    <t>Juneau County Health Department</t>
  </si>
  <si>
    <t>LAFAYETTE</t>
  </si>
  <si>
    <t>Lafayette County Health Department</t>
  </si>
  <si>
    <t>RICHLAND</t>
  </si>
  <si>
    <t>Richland County Health &amp; Human Services Public Health Department</t>
  </si>
  <si>
    <t>ROCK</t>
  </si>
  <si>
    <t>Rock County Public Health Department</t>
  </si>
  <si>
    <t>SAUK</t>
  </si>
  <si>
    <t>Sauk County Public Health Department</t>
  </si>
  <si>
    <t>VERNON</t>
  </si>
  <si>
    <t>Vernon County Health Department</t>
  </si>
  <si>
    <t>KENOSHA</t>
  </si>
  <si>
    <t>SE</t>
  </si>
  <si>
    <t>Kenosha County Division of Health</t>
  </si>
  <si>
    <t>Deborah Heim</t>
  </si>
  <si>
    <t xml:space="preserve"> Jacqueline Sills Ware</t>
  </si>
  <si>
    <t>MILWAUKEE</t>
  </si>
  <si>
    <t>Milwaukee City Health Department</t>
  </si>
  <si>
    <t>Curtis Marshall</t>
  </si>
  <si>
    <t>Stephanie Borchardt</t>
  </si>
  <si>
    <t>West Allis Health Department</t>
  </si>
  <si>
    <t>Cudahy Health Department</t>
  </si>
  <si>
    <t>Franklin Health Department</t>
  </si>
  <si>
    <t>Greendale Health Department</t>
  </si>
  <si>
    <t>Greenfield Health Department</t>
  </si>
  <si>
    <t>Hales Corners Health Department</t>
  </si>
  <si>
    <t>North Shore Health Department</t>
  </si>
  <si>
    <t>Oak Creek Health Department</t>
  </si>
  <si>
    <t>South Milwaukee Health Department</t>
  </si>
  <si>
    <t>St Francis Health Department</t>
  </si>
  <si>
    <t>Wauwatosa Health Department</t>
  </si>
  <si>
    <t>OZAUKEE</t>
  </si>
  <si>
    <t>Ozaukee County Public Health Department</t>
  </si>
  <si>
    <t>RACINE</t>
  </si>
  <si>
    <t>Central Racine County Health Department</t>
  </si>
  <si>
    <t>Racine City Health Department</t>
  </si>
  <si>
    <t>WALWORTH</t>
  </si>
  <si>
    <t>Walworth County Health Department</t>
  </si>
  <si>
    <t>WASHINGTON</t>
  </si>
  <si>
    <t>Washington County Health Department</t>
  </si>
  <si>
    <t>WAUKESHA</t>
  </si>
  <si>
    <t>Waukesha County Public Health Department</t>
  </si>
  <si>
    <t>BARRON</t>
  </si>
  <si>
    <t>W</t>
  </si>
  <si>
    <t>Barron County Health and Human Services Department</t>
  </si>
  <si>
    <t>Sara Baars</t>
  </si>
  <si>
    <t>Melissa Dunlap</t>
  </si>
  <si>
    <t>BUFFALO</t>
  </si>
  <si>
    <t>Buffalo County Health &amp; Human Services Department</t>
  </si>
  <si>
    <t>Christa Cupp</t>
  </si>
  <si>
    <t>BURNETT</t>
  </si>
  <si>
    <t>Burnett County Department of Health &amp; Human Services</t>
  </si>
  <si>
    <t>CHIPPEWA</t>
  </si>
  <si>
    <t>Chippewa County Department of Public Health &amp; Home Care</t>
  </si>
  <si>
    <t>CLARK</t>
  </si>
  <si>
    <t>Clark County Health Department</t>
  </si>
  <si>
    <t>DOUGLAS</t>
  </si>
  <si>
    <t>Douglas County Department of Health &amp; Human Services</t>
  </si>
  <si>
    <t>DUNN</t>
  </si>
  <si>
    <t>Dunn County Health Department</t>
  </si>
  <si>
    <t>EAU CLAIRE</t>
  </si>
  <si>
    <t>Eau Claire City/County Health Department</t>
  </si>
  <si>
    <t>JACKSON</t>
  </si>
  <si>
    <t>Jackson County Health &amp; Human Services Department</t>
  </si>
  <si>
    <t>LA CROSSE</t>
  </si>
  <si>
    <t>La Crosse County Health Department</t>
  </si>
  <si>
    <t xml:space="preserve">Heidi Massey </t>
  </si>
  <si>
    <t>MONROE</t>
  </si>
  <si>
    <t>Monroe County Health Department</t>
  </si>
  <si>
    <t>PEPIN</t>
  </si>
  <si>
    <t>Pepin County Health Department</t>
  </si>
  <si>
    <t>PIERCE</t>
  </si>
  <si>
    <t>Pierce County Health Department</t>
  </si>
  <si>
    <t>POLK</t>
  </si>
  <si>
    <t>Polk County Health Department</t>
  </si>
  <si>
    <t>RUSK</t>
  </si>
  <si>
    <t>Rusk County Department of Health &amp; Human Services</t>
  </si>
  <si>
    <t>ST CROIX</t>
  </si>
  <si>
    <t>St Croix County Department of Health &amp; Human Services</t>
  </si>
  <si>
    <t>TREMPEALEAU</t>
  </si>
  <si>
    <t>Trempealeau County Health Department</t>
  </si>
  <si>
    <t>WASHBURN</t>
  </si>
  <si>
    <t>Washburn County Health and Human Services Department</t>
  </si>
  <si>
    <t>TRIBE</t>
  </si>
  <si>
    <t>Bad River Tribe</t>
  </si>
  <si>
    <t>Angela Nimsgern</t>
  </si>
  <si>
    <t>Mary Pesik</t>
  </si>
  <si>
    <t>Karen Johnson</t>
  </si>
  <si>
    <t>Gail Nahwahquaw</t>
  </si>
  <si>
    <t>Forest County Potawatomi  Tribe</t>
  </si>
  <si>
    <t>Ho-Chunk Tribe</t>
  </si>
  <si>
    <t>Anthony Zech - Not on WIC contract, all separate</t>
  </si>
  <si>
    <t>Lac Courtes Oreilles Tribe</t>
  </si>
  <si>
    <t>Lac Du Flambeau Tribe</t>
  </si>
  <si>
    <t>Menominee Tribe</t>
  </si>
  <si>
    <t>Kitty Kocol</t>
  </si>
  <si>
    <t>Oneida Tribe</t>
  </si>
  <si>
    <t>Red Cliff Tribe</t>
  </si>
  <si>
    <t>Sokaogon Tribe</t>
  </si>
  <si>
    <t>St. Croix Tribe</t>
  </si>
  <si>
    <t>Stockbridge Munsee Tribe</t>
  </si>
  <si>
    <t>GLITC</t>
  </si>
  <si>
    <t>Anthony Zech - Part on WIC, part SNAP-ed separate contract</t>
  </si>
  <si>
    <t>ATTACHMENT #1 - CY18 DPH CONSOLIDATED CONTRACTS GRID</t>
  </si>
  <si>
    <t>2017 Amount Allocated</t>
  </si>
  <si>
    <t>2018 Estimated Allocation</t>
  </si>
  <si>
    <t>Change from 2017 to 2018</t>
  </si>
  <si>
    <t xml:space="preserve">For 2017 &amp; 2018 Consolidated Contracting </t>
  </si>
  <si>
    <t>Shawn Meyer</t>
  </si>
  <si>
    <t>Terry Kruse (Terry.Kruse@wi.gov)</t>
  </si>
  <si>
    <t>GAC/REDCap</t>
  </si>
  <si>
    <t>01/01/18 - 12/31/18</t>
  </si>
  <si>
    <t>NA</t>
  </si>
  <si>
    <t>Katie Gillespi (Katie.gillespi@wisconsin.gov) and Catherine Sendelbach, Catherine (Catherine.Sendelbach@dhs.wisconsin.gov)</t>
  </si>
  <si>
    <t>(Note:  The Department’s Tribal Affairs Office takes the lead for all prepacket creation for tribal contracts.)</t>
  </si>
  <si>
    <t xml:space="preserve">$2,206,584 (total) MCH=$1,219,418, GPR=$987,166              </t>
  </si>
  <si>
    <t>$293,201 (total)
Chippewa = $153,976;  
Marathon = $139,225</t>
  </si>
  <si>
    <t>$225,587 (total)
Potawatomi=$17,120; 
GLITC=$172,273; 
HoChunk=$36,194</t>
  </si>
  <si>
    <t>$25,581 (total)  
MCH=$19,247  GPR=$6,334</t>
  </si>
  <si>
    <t>Christie Oestreich</t>
  </si>
  <si>
    <t>10/01/16 - 08/31/18</t>
  </si>
  <si>
    <t>Janet Kazmierczak</t>
  </si>
  <si>
    <t>Charlotte Ahrens</t>
  </si>
  <si>
    <t>Y $493,320</t>
  </si>
  <si>
    <t>Judy Allen (Judy.Allen@wisconsin.gov)</t>
  </si>
  <si>
    <t>Kari Malone (Kari.Malone@wisconsin.gov)</t>
  </si>
  <si>
    <t>Amanda Dederich</t>
  </si>
  <si>
    <t>Heidi Massey</t>
  </si>
  <si>
    <t>Y $374,258</t>
  </si>
  <si>
    <t>07/01/18 - 06/30/19</t>
  </si>
  <si>
    <t>10/01/17 - 09/30/18</t>
  </si>
  <si>
    <t>Please submit signature pages to:</t>
  </si>
  <si>
    <t>REG</t>
  </si>
  <si>
    <t>AGENCY</t>
  </si>
  <si>
    <t>AGENCY NUMBER</t>
  </si>
  <si>
    <t>CONTRACT #</t>
  </si>
  <si>
    <t>Contract Locked</t>
  </si>
  <si>
    <t>Base Contract Addendum</t>
  </si>
  <si>
    <t>Amendment 1</t>
  </si>
  <si>
    <t>Amendment 2</t>
  </si>
  <si>
    <t>Amendment 3</t>
  </si>
  <si>
    <t>Amendment 4</t>
  </si>
  <si>
    <t>Yvette Smith
Department of Health Services
1 West Wilson Street, Room 250 
Madison WI, 53703</t>
  </si>
  <si>
    <t>**If highlighted, DPH has not yet received the signature page.**</t>
  </si>
  <si>
    <t>Adams County Department of Health &amp; Human Serivces, Division of Public Health</t>
  </si>
  <si>
    <t xml:space="preserve">NE </t>
  </si>
  <si>
    <t xml:space="preserve">W </t>
  </si>
  <si>
    <t xml:space="preserve">SE </t>
  </si>
  <si>
    <t>Washington-Ozaukee County Public Health Department</t>
  </si>
  <si>
    <t>Shawano-Menominee County Health Department</t>
  </si>
  <si>
    <t>Total Contractual Amount</t>
  </si>
  <si>
    <r>
      <t xml:space="preserve">Final </t>
    </r>
    <r>
      <rPr>
        <b/>
        <i/>
        <sz val="11"/>
        <color theme="1"/>
        <rFont val="Calibri"/>
        <family val="2"/>
        <scheme val="minor"/>
      </rPr>
      <t>Fiscal</t>
    </r>
    <r>
      <rPr>
        <b/>
        <sz val="11"/>
        <color theme="1"/>
        <rFont val="Calibri"/>
        <family val="2"/>
        <scheme val="minor"/>
      </rPr>
      <t xml:space="preserve"> Report Due Date</t>
    </r>
  </si>
  <si>
    <t>Negotiation Status</t>
  </si>
  <si>
    <t>Total Amount</t>
  </si>
  <si>
    <t>Amended Amount</t>
  </si>
  <si>
    <t xml:space="preserve">Initial Amount </t>
  </si>
  <si>
    <t>Funding Controls</t>
  </si>
  <si>
    <t>Agency Type</t>
  </si>
  <si>
    <t>Profile</t>
  </si>
  <si>
    <t>Program Name</t>
  </si>
  <si>
    <t>Agency Number</t>
  </si>
  <si>
    <t>Back to Overview</t>
  </si>
  <si>
    <t>Objective has been signed off on and is now locked</t>
  </si>
  <si>
    <t>Complete:</t>
  </si>
  <si>
    <t>Objective has not been loaded</t>
  </si>
  <si>
    <t>Objective Not Loaded:</t>
  </si>
  <si>
    <t>Objective has been loaded, but not signed off on</t>
  </si>
  <si>
    <t>Objective Loaded, Negotiation Not Complete</t>
  </si>
  <si>
    <t>KEY:</t>
  </si>
  <si>
    <t>Complete</t>
  </si>
  <si>
    <t>Objective Not Loaded</t>
  </si>
  <si>
    <t>Sent to CARS</t>
  </si>
  <si>
    <t>MOU</t>
  </si>
  <si>
    <t>Anti-Lobbying</t>
  </si>
  <si>
    <t>Debarment &amp; Suspension</t>
  </si>
  <si>
    <t>Contract Signature Page</t>
  </si>
  <si>
    <t>Difference</t>
  </si>
  <si>
    <t>Total From Tab</t>
  </si>
  <si>
    <t># of Agencies</t>
  </si>
  <si>
    <t>Total From Above</t>
  </si>
  <si>
    <t>Congenital Disorders Program</t>
  </si>
  <si>
    <t>WIC Total Grant</t>
  </si>
  <si>
    <t>WIC Special Projects</t>
  </si>
  <si>
    <t>TPCP-WIS-WINS</t>
  </si>
  <si>
    <t>Obj Auto Locked; Not negotiated</t>
  </si>
  <si>
    <t>TPCP-COM-INTRVN-LHD</t>
  </si>
  <si>
    <t>Regional Radon Information Centers</t>
  </si>
  <si>
    <t>Radon Regional Information Centers</t>
  </si>
  <si>
    <t>Personal Responsibility Education Program</t>
  </si>
  <si>
    <t>Oral Health Fluoride Supplement</t>
  </si>
  <si>
    <t>Oral Health Fluoride Mouthrinse</t>
  </si>
  <si>
    <t>Newborn Hearing Screening</t>
  </si>
  <si>
    <t>Maternal Child Health - Statewide Performance Based</t>
  </si>
  <si>
    <t>Maternal Child Health - Consolidated</t>
  </si>
  <si>
    <t>Immunization Consolidated</t>
  </si>
  <si>
    <t>5/1/16-6/30/17</t>
  </si>
  <si>
    <t>Immunization - Adult</t>
  </si>
  <si>
    <t>HIV Ryan White Link &amp; Retain B</t>
  </si>
  <si>
    <t>HIV Ryan White Link &amp; Retain A</t>
  </si>
  <si>
    <t>HIV Prevention PS &amp; Linkages</t>
  </si>
  <si>
    <t>HIV Field Staff</t>
  </si>
  <si>
    <t>Loaded + Completed</t>
  </si>
  <si>
    <t>Family Planning WI - Stats 253.07(4)(a)</t>
  </si>
  <si>
    <t>Family Planning - RH</t>
  </si>
  <si>
    <t>Family Health - Womens</t>
  </si>
  <si>
    <t>Family Health - Reproductive Health</t>
  </si>
  <si>
    <t>Childhood Lead Consolidated</t>
  </si>
  <si>
    <t>Loaded</t>
  </si>
  <si>
    <t>Completed</t>
  </si>
  <si>
    <t>Total</t>
  </si>
  <si>
    <t>Amended</t>
  </si>
  <si>
    <t>Initial</t>
  </si>
  <si>
    <t>TOTAL</t>
  </si>
  <si>
    <t>2018 DPH Consolidated Contract Overview</t>
  </si>
  <si>
    <t>Stacey Moyer</t>
  </si>
  <si>
    <t>Christina Beach-Baumgartner</t>
  </si>
  <si>
    <t>2018 DPH Consolidated Contract</t>
  </si>
  <si>
    <t>1/1/18-12/31/18</t>
  </si>
  <si>
    <t>4/1/17-3/30/18</t>
  </si>
  <si>
    <t>7/1/17-6/30/18</t>
  </si>
  <si>
    <t>Negotiation Complete</t>
  </si>
  <si>
    <t>Yes</t>
  </si>
  <si>
    <t>addendum</t>
  </si>
  <si>
    <t>Preventive Health &amp; Health Services (Oct.1X - Aug. 1X)</t>
  </si>
  <si>
    <t>10/1/1X-8/31/1X</t>
  </si>
  <si>
    <t>10/30/201X</t>
  </si>
  <si>
    <t>1/1/18- 6/30/18</t>
  </si>
  <si>
    <t>Birth Defects/CYSHCN Proj</t>
  </si>
  <si>
    <t>Rape Prev and Education</t>
  </si>
  <si>
    <t>1/1/18- 12/31/18</t>
  </si>
  <si>
    <t>MCH Consolidated 2 (Pregnancy Outreach)</t>
  </si>
  <si>
    <t>MCH CYSHCN</t>
  </si>
  <si>
    <t>Womens Health Edu and Train</t>
  </si>
  <si>
    <t>MCH Womens Rep Hlth QAQI</t>
  </si>
  <si>
    <t>MCH- CYSHCN</t>
  </si>
  <si>
    <t>Family Health MCH Womens Repro Hlth</t>
  </si>
  <si>
    <t>Amendment 5</t>
  </si>
  <si>
    <t>Amendment 6</t>
  </si>
  <si>
    <t>HIV Prevention Targeted</t>
  </si>
  <si>
    <t>Amendment 7</t>
  </si>
  <si>
    <t>Amendment 8</t>
  </si>
  <si>
    <t>Amendment 9</t>
  </si>
  <si>
    <t>Amendment 10</t>
  </si>
  <si>
    <t>Amendment 11</t>
  </si>
  <si>
    <t>Updated: 12/7/18</t>
  </si>
  <si>
    <t>Amendment 12</t>
  </si>
  <si>
    <t>agency not accepting amendment #1 funding. Per email 1/17/19 with Katie Lepak</t>
  </si>
  <si>
    <t>Amendment 14</t>
  </si>
  <si>
    <t>Amendment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</si>
</sst>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"/>
    <numFmt numFmtId="166" formatCode="&quot;$&quot;#,###,##0"/>
    <numFmt numFmtId="167" formatCode="0.0%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libri"/>
      <family val="2"/>
      <scheme val="minor"/>
    </font>
    <font>
      <sz val="12"/>
      <color theme="1"/>
      <name val="Cambria"/>
      <family val="1"/>
      <scheme val="major"/>
    </font>
    <font>
      <i/>
      <sz val="10"/>
      <color theme="1"/>
      <name val="Times New Roman"/>
      <family val="1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 MT"/>
    </font>
    <font>
      <sz val="10"/>
      <name val="Helv"/>
    </font>
    <font>
      <sz val="12"/>
      <name val="Helv"/>
    </font>
    <font>
      <sz val="11"/>
      <color theme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"/>
      <color indexed="12"/>
      <name val="Arial M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 MT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MT"/>
    </font>
  </fonts>
  <fills count="3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6" borderId="0" applyNumberFormat="0" applyBorder="0" applyAlignment="0" applyProtection="0"/>
    <xf numFmtId="0" fontId="22" fillId="23" borderId="10" applyNumberFormat="0" applyAlignment="0" applyProtection="0"/>
    <xf numFmtId="0" fontId="23" fillId="24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6" fillId="0" borderId="0"/>
    <xf numFmtId="0" fontId="25" fillId="0" borderId="0"/>
    <xf numFmtId="0" fontId="25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10" borderId="10" applyNumberFormat="0" applyAlignment="0" applyProtection="0"/>
    <xf numFmtId="0" fontId="37" fillId="0" borderId="15" applyNumberFormat="0" applyFill="0" applyAlignment="0" applyProtection="0"/>
    <xf numFmtId="0" fontId="38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65" fontId="24" fillId="0" borderId="0"/>
    <xf numFmtId="0" fontId="8" fillId="0" borderId="0"/>
    <xf numFmtId="0" fontId="1" fillId="0" borderId="0"/>
    <xf numFmtId="0" fontId="8" fillId="0" borderId="0"/>
    <xf numFmtId="0" fontId="39" fillId="0" borderId="0">
      <alignment vertical="top"/>
    </xf>
    <xf numFmtId="0" fontId="8" fillId="0" borderId="0"/>
    <xf numFmtId="0" fontId="8" fillId="0" borderId="0"/>
    <xf numFmtId="0" fontId="8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39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26" fillId="0" borderId="0"/>
    <xf numFmtId="0" fontId="19" fillId="0" borderId="0"/>
    <xf numFmtId="0" fontId="8" fillId="0" borderId="0"/>
    <xf numFmtId="165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9" fillId="0" borderId="0"/>
    <xf numFmtId="0" fontId="8" fillId="0" borderId="0"/>
    <xf numFmtId="37" fontId="26" fillId="0" borderId="0"/>
    <xf numFmtId="0" fontId="8" fillId="0" borderId="0"/>
    <xf numFmtId="39" fontId="25" fillId="0" borderId="0"/>
    <xf numFmtId="39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40" fillId="23" borderId="17" applyNumberFormat="0" applyAlignment="0" applyProtection="0"/>
    <xf numFmtId="0" fontId="26" fillId="0" borderId="0"/>
    <xf numFmtId="0" fontId="2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2" fillId="23" borderId="37" applyNumberFormat="0" applyAlignment="0" applyProtection="0"/>
    <xf numFmtId="0" fontId="36" fillId="10" borderId="37" applyNumberFormat="0" applyAlignment="0" applyProtection="0"/>
    <xf numFmtId="0" fontId="8" fillId="26" borderId="38" applyNumberFormat="0" applyFont="0" applyAlignment="0" applyProtection="0"/>
    <xf numFmtId="0" fontId="8" fillId="26" borderId="38" applyNumberFormat="0" applyFont="0" applyAlignment="0" applyProtection="0"/>
    <xf numFmtId="0" fontId="8" fillId="26" borderId="38" applyNumberFormat="0" applyFont="0" applyAlignment="0" applyProtection="0"/>
    <xf numFmtId="0" fontId="8" fillId="26" borderId="38" applyNumberFormat="0" applyFont="0" applyAlignment="0" applyProtection="0"/>
    <xf numFmtId="0" fontId="40" fillId="23" borderId="39" applyNumberFormat="0" applyAlignment="0" applyProtection="0"/>
    <xf numFmtId="0" fontId="42" fillId="0" borderId="40" applyNumberFormat="0" applyFill="0" applyAlignment="0" applyProtection="0"/>
    <xf numFmtId="0" fontId="8" fillId="0" borderId="0"/>
    <xf numFmtId="0" fontId="22" fillId="23" borderId="37" applyNumberFormat="0" applyAlignment="0" applyProtection="0"/>
    <xf numFmtId="0" fontId="36" fillId="10" borderId="37" applyNumberFormat="0" applyAlignment="0" applyProtection="0"/>
    <xf numFmtId="0" fontId="19" fillId="0" borderId="0"/>
    <xf numFmtId="0" fontId="8" fillId="26" borderId="38" applyNumberFormat="0" applyFont="0" applyAlignment="0" applyProtection="0"/>
    <xf numFmtId="0" fontId="8" fillId="26" borderId="38" applyNumberFormat="0" applyFont="0" applyAlignment="0" applyProtection="0"/>
    <xf numFmtId="0" fontId="8" fillId="26" borderId="38" applyNumberFormat="0" applyFont="0" applyAlignment="0" applyProtection="0"/>
    <xf numFmtId="0" fontId="8" fillId="26" borderId="38" applyNumberFormat="0" applyFont="0" applyAlignment="0" applyProtection="0"/>
    <xf numFmtId="0" fontId="40" fillId="23" borderId="17" applyNumberFormat="0" applyAlignment="0" applyProtection="0"/>
    <xf numFmtId="0" fontId="42" fillId="0" borderId="40" applyNumberFormat="0" applyFill="0" applyAlignment="0" applyProtection="0"/>
  </cellStyleXfs>
  <cellXfs count="309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6" fontId="4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6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6" fontId="2" fillId="2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6" fontId="0" fillId="0" borderId="4" xfId="0" applyNumberFormat="1" applyFont="1" applyFill="1" applyBorder="1" applyAlignment="1">
      <alignment horizontal="center" vertical="center" wrapText="1"/>
    </xf>
    <xf numFmtId="9" fontId="0" fillId="0" borderId="4" xfId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6" fontId="0" fillId="0" borderId="5" xfId="0" applyNumberFormat="1" applyFont="1" applyFill="1" applyBorder="1" applyAlignment="1">
      <alignment horizontal="center" vertical="center" wrapText="1"/>
    </xf>
    <xf numFmtId="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6" fontId="0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indent="2"/>
    </xf>
    <xf numFmtId="0" fontId="10" fillId="3" borderId="0" xfId="2" applyFont="1" applyFill="1" applyAlignment="1">
      <alignment horizontal="center"/>
    </xf>
    <xf numFmtId="14" fontId="0" fillId="3" borderId="0" xfId="0" applyNumberFormat="1" applyFont="1" applyFill="1" applyAlignment="1">
      <alignment horizontal="right"/>
    </xf>
    <xf numFmtId="0" fontId="10" fillId="3" borderId="0" xfId="2" applyFont="1" applyFill="1"/>
    <xf numFmtId="0" fontId="11" fillId="3" borderId="0" xfId="2" applyFont="1" applyFill="1" applyAlignment="1">
      <alignment horizontal="center"/>
    </xf>
    <xf numFmtId="0" fontId="10" fillId="3" borderId="0" xfId="2" applyFont="1" applyFill="1" applyAlignment="1">
      <alignment horizontal="center" wrapText="1"/>
    </xf>
    <xf numFmtId="0" fontId="10" fillId="0" borderId="0" xfId="2" applyFont="1"/>
    <xf numFmtId="0" fontId="1" fillId="3" borderId="0" xfId="0" applyFont="1" applyFill="1" applyAlignment="1">
      <alignment horizontal="center"/>
    </xf>
    <xf numFmtId="0" fontId="12" fillId="3" borderId="9" xfId="2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14" fillId="3" borderId="9" xfId="2" applyFont="1" applyFill="1" applyBorder="1" applyAlignment="1">
      <alignment horizontal="center"/>
    </xf>
    <xf numFmtId="0" fontId="14" fillId="3" borderId="9" xfId="2" applyFont="1" applyFill="1" applyBorder="1" applyAlignment="1"/>
    <xf numFmtId="0" fontId="12" fillId="3" borderId="9" xfId="2" applyFont="1" applyFill="1" applyBorder="1" applyAlignment="1"/>
    <xf numFmtId="0" fontId="16" fillId="0" borderId="9" xfId="3" applyFont="1" applyFill="1" applyBorder="1" applyAlignment="1">
      <alignment horizontal="center"/>
    </xf>
    <xf numFmtId="0" fontId="16" fillId="0" borderId="9" xfId="3" applyFont="1" applyBorder="1" applyAlignment="1">
      <alignment horizontal="center"/>
    </xf>
    <xf numFmtId="0" fontId="14" fillId="0" borderId="9" xfId="2" applyFont="1" applyFill="1" applyBorder="1" applyAlignment="1">
      <alignment horizontal="center"/>
    </xf>
    <xf numFmtId="0" fontId="14" fillId="0" borderId="9" xfId="2" applyFont="1" applyBorder="1" applyAlignment="1">
      <alignment horizontal="center"/>
    </xf>
    <xf numFmtId="0" fontId="17" fillId="0" borderId="9" xfId="3" applyFont="1" applyBorder="1" applyAlignment="1">
      <alignment horizontal="center" wrapText="1"/>
    </xf>
    <xf numFmtId="0" fontId="16" fillId="0" borderId="9" xfId="3" applyFont="1" applyBorder="1" applyAlignment="1">
      <alignment horizontal="center" wrapText="1"/>
    </xf>
    <xf numFmtId="0" fontId="16" fillId="0" borderId="9" xfId="3" applyFont="1" applyFill="1" applyBorder="1" applyAlignment="1">
      <alignment horizontal="center" wrapText="1"/>
    </xf>
    <xf numFmtId="0" fontId="14" fillId="0" borderId="9" xfId="2" applyFont="1" applyBorder="1" applyAlignment="1">
      <alignment horizontal="center" wrapText="1"/>
    </xf>
    <xf numFmtId="0" fontId="14" fillId="0" borderId="9" xfId="2" applyFont="1" applyFill="1" applyBorder="1" applyAlignment="1">
      <alignment horizontal="center" wrapText="1"/>
    </xf>
    <xf numFmtId="0" fontId="14" fillId="0" borderId="0" xfId="2" applyFont="1" applyAlignment="1"/>
    <xf numFmtId="0" fontId="14" fillId="3" borderId="9" xfId="2" applyFont="1" applyFill="1" applyBorder="1" applyAlignment="1">
      <alignment horizontal="center" wrapText="1"/>
    </xf>
    <xf numFmtId="0" fontId="14" fillId="3" borderId="9" xfId="2" applyFont="1" applyFill="1" applyBorder="1" applyAlignment="1">
      <alignment wrapText="1"/>
    </xf>
    <xf numFmtId="0" fontId="12" fillId="3" borderId="9" xfId="2" applyFont="1" applyFill="1" applyBorder="1" applyAlignment="1">
      <alignment wrapText="1"/>
    </xf>
    <xf numFmtId="0" fontId="14" fillId="0" borderId="0" xfId="2" applyFont="1" applyAlignment="1">
      <alignment wrapText="1"/>
    </xf>
    <xf numFmtId="0" fontId="14" fillId="4" borderId="9" xfId="2" applyFont="1" applyFill="1" applyBorder="1" applyAlignment="1">
      <alignment horizontal="center" wrapText="1"/>
    </xf>
    <xf numFmtId="0" fontId="14" fillId="4" borderId="9" xfId="2" applyFont="1" applyFill="1" applyBorder="1" applyAlignment="1">
      <alignment wrapText="1"/>
    </xf>
    <xf numFmtId="0" fontId="12" fillId="4" borderId="9" xfId="2" applyFont="1" applyFill="1" applyBorder="1" applyAlignment="1">
      <alignment wrapText="1"/>
    </xf>
    <xf numFmtId="0" fontId="16" fillId="4" borderId="9" xfId="3" applyFont="1" applyFill="1" applyBorder="1" applyAlignment="1">
      <alignment horizontal="center"/>
    </xf>
    <xf numFmtId="0" fontId="16" fillId="4" borderId="9" xfId="3" applyFont="1" applyFill="1" applyBorder="1" applyAlignment="1">
      <alignment horizontal="center" wrapText="1"/>
    </xf>
    <xf numFmtId="0" fontId="14" fillId="4" borderId="9" xfId="2" applyFont="1" applyFill="1" applyBorder="1" applyAlignment="1">
      <alignment horizontal="center"/>
    </xf>
    <xf numFmtId="0" fontId="17" fillId="4" borderId="9" xfId="3" applyFont="1" applyFill="1" applyBorder="1" applyAlignment="1">
      <alignment horizontal="center" wrapText="1"/>
    </xf>
    <xf numFmtId="0" fontId="14" fillId="4" borderId="0" xfId="2" applyFont="1" applyFill="1" applyAlignment="1">
      <alignment wrapText="1"/>
    </xf>
    <xf numFmtId="0" fontId="14" fillId="3" borderId="9" xfId="2" applyFont="1" applyFill="1" applyBorder="1" applyAlignment="1">
      <alignment horizontal="left" wrapText="1"/>
    </xf>
    <xf numFmtId="0" fontId="18" fillId="0" borderId="9" xfId="0" applyFont="1" applyFill="1" applyBorder="1" applyAlignment="1">
      <alignment horizontal="center"/>
    </xf>
    <xf numFmtId="0" fontId="14" fillId="0" borderId="9" xfId="2" applyFont="1" applyBorder="1"/>
    <xf numFmtId="0" fontId="14" fillId="0" borderId="0" xfId="2" applyFont="1"/>
    <xf numFmtId="0" fontId="14" fillId="0" borderId="9" xfId="0" applyFont="1" applyFill="1" applyBorder="1" applyAlignment="1">
      <alignment horizontal="center"/>
    </xf>
    <xf numFmtId="0" fontId="16" fillId="0" borderId="9" xfId="3" applyFont="1" applyBorder="1"/>
    <xf numFmtId="0" fontId="10" fillId="0" borderId="0" xfId="2" applyFont="1" applyAlignment="1"/>
    <xf numFmtId="0" fontId="1" fillId="0" borderId="0" xfId="0" applyFont="1" applyFill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10" fillId="0" borderId="0" xfId="2" applyFont="1" applyAlignment="1">
      <alignment horizontal="center" wrapText="1"/>
    </xf>
    <xf numFmtId="0" fontId="16" fillId="27" borderId="9" xfId="3" applyFont="1" applyFill="1" applyBorder="1" applyAlignment="1">
      <alignment horizontal="center"/>
    </xf>
    <xf numFmtId="0" fontId="44" fillId="0" borderId="9" xfId="3" applyFont="1" applyFill="1" applyBorder="1" applyAlignment="1">
      <alignment horizontal="center"/>
    </xf>
    <xf numFmtId="0" fontId="17" fillId="0" borderId="9" xfId="3" applyFont="1" applyBorder="1" applyAlignment="1">
      <alignment horizontal="center" wrapText="1"/>
    </xf>
    <xf numFmtId="0" fontId="17" fillId="0" borderId="9" xfId="3" applyFont="1" applyBorder="1" applyAlignment="1">
      <alignment horizontal="center" wrapText="1"/>
    </xf>
    <xf numFmtId="0" fontId="16" fillId="0" borderId="9" xfId="3" applyFont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8" fillId="0" borderId="36" xfId="0" applyFont="1" applyBorder="1"/>
    <xf numFmtId="0" fontId="48" fillId="0" borderId="27" xfId="1" applyNumberFormat="1" applyFont="1" applyBorder="1"/>
    <xf numFmtId="9" fontId="48" fillId="0" borderId="27" xfId="1" applyFont="1" applyBorder="1"/>
    <xf numFmtId="0" fontId="0" fillId="0" borderId="0" xfId="0" applyFill="1"/>
    <xf numFmtId="0" fontId="0" fillId="0" borderId="0" xfId="0"/>
    <xf numFmtId="0" fontId="5" fillId="0" borderId="0" xfId="2" applyFont="1" applyFill="1"/>
    <xf numFmtId="0" fontId="5" fillId="0" borderId="0" xfId="2" applyFont="1" applyFill="1" applyAlignment="1">
      <alignment horizontal="center"/>
    </xf>
    <xf numFmtId="0" fontId="15" fillId="0" borderId="0" xfId="3" applyFill="1"/>
    <xf numFmtId="0" fontId="2" fillId="28" borderId="9" xfId="0" applyFont="1" applyFill="1" applyBorder="1" applyAlignment="1">
      <alignment vertical="center" wrapText="1"/>
    </xf>
    <xf numFmtId="0" fontId="0" fillId="0" borderId="0" xfId="0" applyNumberFormat="1"/>
    <xf numFmtId="0" fontId="5" fillId="0" borderId="0" xfId="91" applyNumberFormat="1" applyFont="1" applyFill="1" applyAlignment="1">
      <alignment horizontal="center"/>
    </xf>
    <xf numFmtId="0" fontId="5" fillId="0" borderId="0" xfId="91" applyFont="1" applyFill="1" applyAlignment="1">
      <alignment horizontal="center" vertical="center" wrapText="1"/>
    </xf>
    <xf numFmtId="0" fontId="5" fillId="0" borderId="0" xfId="91" applyFont="1" applyFill="1" applyAlignment="1">
      <alignment horizontal="center"/>
    </xf>
    <xf numFmtId="0" fontId="48" fillId="0" borderId="0" xfId="0" applyFont="1"/>
    <xf numFmtId="164" fontId="47" fillId="0" borderId="0" xfId="97" applyNumberFormat="1" applyFont="1"/>
    <xf numFmtId="5" fontId="47" fillId="29" borderId="9" xfId="97" applyNumberFormat="1" applyFont="1" applyFill="1" applyBorder="1" applyProtection="1"/>
    <xf numFmtId="14" fontId="0" fillId="0" borderId="0" xfId="0" applyNumberFormat="1"/>
    <xf numFmtId="0" fontId="5" fillId="0" borderId="0" xfId="91" applyFont="1" applyFill="1" applyAlignment="1">
      <alignment horizontal="left" vertical="center" wrapText="1"/>
    </xf>
    <xf numFmtId="164" fontId="0" fillId="0" borderId="0" xfId="0" applyNumberFormat="1"/>
    <xf numFmtId="164" fontId="2" fillId="28" borderId="19" xfId="0" applyNumberFormat="1" applyFont="1" applyFill="1" applyBorder="1"/>
    <xf numFmtId="0" fontId="52" fillId="0" borderId="0" xfId="3" applyFont="1"/>
    <xf numFmtId="164" fontId="46" fillId="0" borderId="0" xfId="97" applyNumberFormat="1" applyFont="1"/>
    <xf numFmtId="0" fontId="15" fillId="0" borderId="0" xfId="3"/>
    <xf numFmtId="164" fontId="48" fillId="0" borderId="0" xfId="0" applyNumberFormat="1" applyFont="1"/>
    <xf numFmtId="164" fontId="2" fillId="0" borderId="0" xfId="0" applyNumberFormat="1" applyFont="1" applyFill="1" applyBorder="1"/>
    <xf numFmtId="9" fontId="48" fillId="0" borderId="0" xfId="1" applyFont="1"/>
    <xf numFmtId="9" fontId="53" fillId="0" borderId="0" xfId="1" applyFont="1"/>
    <xf numFmtId="0" fontId="48" fillId="0" borderId="0" xfId="1" applyNumberFormat="1" applyFont="1"/>
    <xf numFmtId="0" fontId="48" fillId="0" borderId="22" xfId="0" applyFont="1" applyBorder="1"/>
    <xf numFmtId="5" fontId="47" fillId="0" borderId="0" xfId="97" applyNumberFormat="1" applyFont="1" applyFill="1" applyBorder="1" applyAlignment="1" applyProtection="1">
      <alignment horizontal="right"/>
    </xf>
    <xf numFmtId="5" fontId="47" fillId="29" borderId="0" xfId="97" applyNumberFormat="1" applyFont="1" applyFill="1" applyBorder="1" applyProtection="1"/>
    <xf numFmtId="0" fontId="48" fillId="0" borderId="26" xfId="0" applyFont="1" applyBorder="1"/>
    <xf numFmtId="0" fontId="48" fillId="0" borderId="21" xfId="0" applyFont="1" applyBorder="1"/>
    <xf numFmtId="5" fontId="47" fillId="0" borderId="20" xfId="97" applyNumberFormat="1" applyFont="1" applyFill="1" applyBorder="1" applyAlignment="1" applyProtection="1">
      <alignment horizontal="left"/>
    </xf>
    <xf numFmtId="0" fontId="2" fillId="28" borderId="0" xfId="0" applyFont="1" applyFill="1" applyBorder="1" applyAlignment="1">
      <alignment vertical="center" wrapText="1"/>
    </xf>
    <xf numFmtId="0" fontId="2" fillId="28" borderId="0" xfId="0" applyNumberFormat="1" applyFont="1" applyFill="1" applyBorder="1" applyAlignment="1">
      <alignment vertical="center" wrapText="1"/>
    </xf>
    <xf numFmtId="0" fontId="45" fillId="28" borderId="0" xfId="0" applyFont="1" applyFill="1" applyBorder="1" applyAlignment="1">
      <alignment vertical="center" wrapText="1"/>
    </xf>
    <xf numFmtId="164" fontId="47" fillId="0" borderId="0" xfId="97" applyNumberFormat="1" applyFont="1" applyBorder="1"/>
    <xf numFmtId="166" fontId="10" fillId="0" borderId="0" xfId="100" applyNumberFormat="1" applyFont="1" applyFill="1" applyBorder="1"/>
    <xf numFmtId="164" fontId="0" fillId="0" borderId="0" xfId="0" applyNumberFormat="1" applyFont="1" applyFill="1" applyBorder="1"/>
    <xf numFmtId="164" fontId="5" fillId="0" borderId="0" xfId="158" applyNumberFormat="1" applyFont="1" applyFill="1" applyBorder="1"/>
    <xf numFmtId="0" fontId="48" fillId="0" borderId="0" xfId="0" applyFont="1" applyFill="1" applyBorder="1"/>
    <xf numFmtId="9" fontId="48" fillId="0" borderId="0" xfId="1" applyFont="1" applyFill="1" applyBorder="1"/>
    <xf numFmtId="164" fontId="5" fillId="0" borderId="0" xfId="74" applyNumberFormat="1" applyFont="1" applyFill="1" applyBorder="1"/>
    <xf numFmtId="3" fontId="5" fillId="0" borderId="0" xfId="158" applyNumberFormat="1" applyFont="1" applyFill="1" applyBorder="1"/>
    <xf numFmtId="164" fontId="47" fillId="0" borderId="0" xfId="97" applyNumberFormat="1" applyFont="1" applyFill="1" applyBorder="1"/>
    <xf numFmtId="165" fontId="47" fillId="28" borderId="0" xfId="97" applyFont="1" applyFill="1" applyBorder="1" applyAlignment="1">
      <alignment vertical="center"/>
    </xf>
    <xf numFmtId="165" fontId="47" fillId="28" borderId="0" xfId="97" applyFont="1" applyFill="1" applyBorder="1" applyAlignment="1">
      <alignment horizontal="left" vertical="center"/>
    </xf>
    <xf numFmtId="165" fontId="47" fillId="28" borderId="0" xfId="97" quotePrefix="1" applyFont="1" applyFill="1" applyBorder="1" applyAlignment="1" applyProtection="1">
      <alignment horizontal="left"/>
    </xf>
    <xf numFmtId="0" fontId="48" fillId="28" borderId="0" xfId="0" applyFont="1" applyFill="1" applyBorder="1" applyAlignment="1">
      <alignment horizontal="left"/>
    </xf>
    <xf numFmtId="165" fontId="47" fillId="28" borderId="0" xfId="97" applyFont="1" applyFill="1" applyBorder="1" applyAlignment="1"/>
    <xf numFmtId="0" fontId="5" fillId="31" borderId="0" xfId="91" applyFont="1" applyFill="1" applyBorder="1" applyAlignment="1">
      <alignment horizontal="left" vertical="center" wrapText="1"/>
    </xf>
    <xf numFmtId="0" fontId="5" fillId="31" borderId="0" xfId="91" applyNumberFormat="1" applyFont="1" applyFill="1" applyBorder="1" applyAlignment="1">
      <alignment horizontal="center"/>
    </xf>
    <xf numFmtId="0" fontId="0" fillId="31" borderId="0" xfId="0" applyFill="1" applyBorder="1"/>
    <xf numFmtId="14" fontId="0" fillId="31" borderId="0" xfId="0" applyNumberFormat="1" applyFill="1" applyBorder="1"/>
    <xf numFmtId="0" fontId="5" fillId="31" borderId="0" xfId="91" applyFont="1" applyFill="1" applyBorder="1" applyAlignment="1">
      <alignment horizontal="center"/>
    </xf>
    <xf numFmtId="0" fontId="5" fillId="31" borderId="0" xfId="91" applyFont="1" applyFill="1" applyAlignment="1">
      <alignment horizontal="left" vertical="center" wrapText="1"/>
    </xf>
    <xf numFmtId="0" fontId="5" fillId="31" borderId="0" xfId="91" applyNumberFormat="1" applyFont="1" applyFill="1" applyAlignment="1">
      <alignment horizontal="center"/>
    </xf>
    <xf numFmtId="0" fontId="0" fillId="31" borderId="0" xfId="0" applyNumberFormat="1" applyFill="1"/>
    <xf numFmtId="0" fontId="0" fillId="31" borderId="0" xfId="0" applyFill="1"/>
    <xf numFmtId="14" fontId="0" fillId="31" borderId="0" xfId="0" applyNumberFormat="1" applyFill="1"/>
    <xf numFmtId="0" fontId="5" fillId="31" borderId="0" xfId="91" applyFont="1" applyFill="1" applyAlignment="1">
      <alignment horizontal="center"/>
    </xf>
    <xf numFmtId="165" fontId="47" fillId="32" borderId="0" xfId="97" applyFont="1" applyFill="1" applyBorder="1" applyAlignment="1">
      <alignment horizontal="left" vertical="center"/>
    </xf>
    <xf numFmtId="165" fontId="47" fillId="32" borderId="0" xfId="97" applyFont="1" applyFill="1" applyBorder="1" applyAlignment="1"/>
    <xf numFmtId="164" fontId="5" fillId="32" borderId="0" xfId="158" applyNumberFormat="1" applyFont="1" applyFill="1" applyBorder="1"/>
    <xf numFmtId="164" fontId="0" fillId="32" borderId="0" xfId="0" applyNumberFormat="1" applyFont="1" applyFill="1" applyBorder="1"/>
    <xf numFmtId="164" fontId="5" fillId="32" borderId="0" xfId="74" applyNumberFormat="1" applyFont="1" applyFill="1" applyBorder="1"/>
    <xf numFmtId="164" fontId="47" fillId="32" borderId="0" xfId="97" applyNumberFormat="1" applyFont="1" applyFill="1" applyBorder="1"/>
    <xf numFmtId="164" fontId="47" fillId="32" borderId="0" xfId="97" applyNumberFormat="1" applyFont="1" applyFill="1"/>
    <xf numFmtId="164" fontId="46" fillId="32" borderId="0" xfId="97" applyNumberFormat="1" applyFont="1" applyFill="1"/>
    <xf numFmtId="166" fontId="10" fillId="32" borderId="0" xfId="100" applyNumberFormat="1" applyFont="1" applyFill="1" applyBorder="1"/>
    <xf numFmtId="0" fontId="0" fillId="32" borderId="0" xfId="0" applyFill="1" applyBorder="1" applyAlignment="1">
      <alignment horizontal="left" vertical="center"/>
    </xf>
    <xf numFmtId="3" fontId="5" fillId="32" borderId="0" xfId="158" applyNumberFormat="1" applyFont="1" applyFill="1" applyBorder="1"/>
    <xf numFmtId="0" fontId="2" fillId="28" borderId="27" xfId="0" applyFont="1" applyFill="1" applyBorder="1" applyAlignment="1">
      <alignment horizontal="center"/>
    </xf>
    <xf numFmtId="0" fontId="5" fillId="31" borderId="0" xfId="91" applyFont="1" applyFill="1" applyAlignment="1">
      <alignment horizontal="left" vertical="center"/>
    </xf>
    <xf numFmtId="164" fontId="47" fillId="0" borderId="0" xfId="97" applyNumberFormat="1" applyFont="1" applyFill="1"/>
    <xf numFmtId="165" fontId="47" fillId="28" borderId="0" xfId="97" applyFont="1" applyFill="1" applyBorder="1" applyAlignment="1">
      <alignment horizontal="left" vertical="center" wrapText="1"/>
    </xf>
    <xf numFmtId="165" fontId="47" fillId="32" borderId="0" xfId="97" quotePrefix="1" applyFont="1" applyFill="1" applyBorder="1" applyAlignment="1" applyProtection="1">
      <alignment horizontal="left"/>
    </xf>
    <xf numFmtId="5" fontId="47" fillId="32" borderId="0" xfId="97" applyNumberFormat="1" applyFont="1" applyFill="1" applyBorder="1" applyAlignment="1" applyProtection="1">
      <alignment horizontal="right"/>
    </xf>
    <xf numFmtId="164" fontId="0" fillId="0" borderId="0" xfId="0" applyNumberFormat="1" applyFill="1" applyBorder="1"/>
    <xf numFmtId="0" fontId="5" fillId="0" borderId="0" xfId="91" applyNumberFormat="1" applyFont="1" applyFill="1" applyAlignment="1">
      <alignment horizontal="left"/>
    </xf>
    <xf numFmtId="164" fontId="0" fillId="35" borderId="0" xfId="0" applyNumberFormat="1" applyFill="1" applyBorder="1"/>
    <xf numFmtId="0" fontId="0" fillId="35" borderId="0" xfId="0" applyFill="1"/>
    <xf numFmtId="164" fontId="5" fillId="35" borderId="0" xfId="158" applyNumberFormat="1" applyFont="1" applyFill="1" applyBorder="1"/>
    <xf numFmtId="0" fontId="51" fillId="33" borderId="22" xfId="0" applyFont="1" applyFill="1" applyBorder="1" applyAlignment="1"/>
    <xf numFmtId="0" fontId="51" fillId="33" borderId="22" xfId="0" applyFont="1" applyFill="1" applyBorder="1" applyAlignment="1">
      <alignment horizontal="right"/>
    </xf>
    <xf numFmtId="0" fontId="51" fillId="33" borderId="22" xfId="0" applyFont="1" applyFill="1" applyBorder="1" applyAlignment="1">
      <alignment horizontal="left"/>
    </xf>
    <xf numFmtId="0" fontId="2" fillId="34" borderId="9" xfId="0" applyFont="1" applyFill="1" applyBorder="1" applyAlignment="1">
      <alignment vertical="center" wrapText="1"/>
    </xf>
    <xf numFmtId="0" fontId="2" fillId="34" borderId="9" xfId="0" applyNumberFormat="1" applyFont="1" applyFill="1" applyBorder="1" applyAlignment="1">
      <alignment vertical="center" wrapText="1"/>
    </xf>
    <xf numFmtId="0" fontId="45" fillId="34" borderId="9" xfId="0" applyFont="1" applyFill="1" applyBorder="1" applyAlignment="1">
      <alignment vertical="center" wrapText="1"/>
    </xf>
    <xf numFmtId="164" fontId="2" fillId="34" borderId="9" xfId="0" applyNumberFormat="1" applyFont="1" applyFill="1" applyBorder="1" applyAlignment="1">
      <alignment vertical="center" wrapText="1"/>
    </xf>
    <xf numFmtId="0" fontId="48" fillId="0" borderId="0" xfId="0" applyFont="1" applyAlignment="1">
      <alignment horizontal="right"/>
    </xf>
    <xf numFmtId="14" fontId="48" fillId="0" borderId="0" xfId="0" applyNumberFormat="1" applyFont="1" applyBorder="1" applyAlignment="1">
      <alignment horizontal="right"/>
    </xf>
    <xf numFmtId="164" fontId="0" fillId="32" borderId="0" xfId="0" applyNumberFormat="1" applyFill="1"/>
    <xf numFmtId="0" fontId="0" fillId="32" borderId="0" xfId="0" applyFill="1"/>
    <xf numFmtId="164" fontId="5" fillId="31" borderId="0" xfId="91" applyNumberFormat="1" applyFont="1" applyFill="1" applyBorder="1" applyAlignment="1">
      <alignment horizontal="left" vertical="center" wrapText="1"/>
    </xf>
    <xf numFmtId="164" fontId="0" fillId="31" borderId="0" xfId="0" applyNumberFormat="1" applyFill="1" applyBorder="1"/>
    <xf numFmtId="164" fontId="47" fillId="32" borderId="0" xfId="97" applyNumberFormat="1" applyFont="1" applyFill="1" applyBorder="1" applyAlignment="1" applyProtection="1">
      <alignment horizontal="right"/>
    </xf>
    <xf numFmtId="164" fontId="47" fillId="0" borderId="0" xfId="97" applyNumberFormat="1" applyFont="1" applyFill="1" applyBorder="1" applyAlignment="1" applyProtection="1">
      <alignment horizontal="right"/>
    </xf>
    <xf numFmtId="164" fontId="48" fillId="0" borderId="0" xfId="0" applyNumberFormat="1" applyFont="1" applyFill="1" applyBorder="1"/>
    <xf numFmtId="0" fontId="48" fillId="0" borderId="0" xfId="0" applyFont="1" applyBorder="1"/>
    <xf numFmtId="164" fontId="0" fillId="0" borderId="0" xfId="0" applyNumberFormat="1" applyBorder="1"/>
    <xf numFmtId="9" fontId="48" fillId="0" borderId="0" xfId="0" applyNumberFormat="1" applyFont="1"/>
    <xf numFmtId="0" fontId="57" fillId="0" borderId="0" xfId="0" applyFont="1"/>
    <xf numFmtId="9" fontId="48" fillId="0" borderId="0" xfId="0" applyNumberFormat="1" applyFont="1" applyFill="1" applyBorder="1"/>
    <xf numFmtId="167" fontId="1" fillId="0" borderId="0" xfId="1" applyNumberFormat="1" applyFont="1" applyFill="1"/>
    <xf numFmtId="0" fontId="5" fillId="0" borderId="0" xfId="3" applyFont="1" applyFill="1"/>
    <xf numFmtId="9" fontId="48" fillId="0" borderId="0" xfId="1" applyNumberFormat="1" applyFont="1" applyFill="1" applyBorder="1"/>
    <xf numFmtId="0" fontId="45" fillId="34" borderId="0" xfId="2" applyFont="1" applyFill="1" applyBorder="1" applyAlignment="1">
      <alignment vertical="center" wrapText="1"/>
    </xf>
    <xf numFmtId="0" fontId="45" fillId="34" borderId="26" xfId="2" applyFont="1" applyFill="1" applyBorder="1" applyAlignment="1">
      <alignment vertical="center" wrapText="1"/>
    </xf>
    <xf numFmtId="0" fontId="45" fillId="34" borderId="34" xfId="2" applyFont="1" applyFill="1" applyBorder="1" applyAlignment="1">
      <alignment vertical="center" wrapText="1"/>
    </xf>
    <xf numFmtId="0" fontId="58" fillId="0" borderId="0" xfId="3" applyFont="1" applyFill="1"/>
    <xf numFmtId="165" fontId="47" fillId="4" borderId="0" xfId="97" applyFont="1" applyFill="1" applyBorder="1" applyAlignment="1">
      <alignment horizontal="left" vertical="center"/>
    </xf>
    <xf numFmtId="165" fontId="47" fillId="4" borderId="0" xfId="97" applyFont="1" applyFill="1" applyBorder="1" applyAlignment="1"/>
    <xf numFmtId="164" fontId="0" fillId="4" borderId="0" xfId="0" applyNumberFormat="1" applyFill="1"/>
    <xf numFmtId="164" fontId="5" fillId="4" borderId="0" xfId="158" applyNumberFormat="1" applyFont="1" applyFill="1" applyBorder="1"/>
    <xf numFmtId="164" fontId="47" fillId="4" borderId="0" xfId="97" applyNumberFormat="1" applyFont="1" applyFill="1"/>
    <xf numFmtId="164" fontId="5" fillId="4" borderId="0" xfId="74" applyNumberFormat="1" applyFont="1" applyFill="1" applyBorder="1"/>
    <xf numFmtId="164" fontId="0" fillId="4" borderId="0" xfId="0" applyNumberFormat="1" applyFill="1" applyBorder="1"/>
    <xf numFmtId="0" fontId="0" fillId="4" borderId="0" xfId="0" applyFill="1"/>
    <xf numFmtId="164" fontId="0" fillId="4" borderId="0" xfId="0" applyNumberFormat="1" applyFont="1" applyFill="1" applyBorder="1"/>
    <xf numFmtId="164" fontId="46" fillId="4" borderId="0" xfId="97" applyNumberFormat="1" applyFont="1" applyFill="1"/>
    <xf numFmtId="166" fontId="10" fillId="4" borderId="0" xfId="100" applyNumberFormat="1" applyFont="1" applyFill="1" applyBorder="1"/>
    <xf numFmtId="5" fontId="47" fillId="4" borderId="9" xfId="97" applyNumberFormat="1" applyFont="1" applyFill="1" applyBorder="1" applyProtection="1"/>
    <xf numFmtId="3" fontId="5" fillId="4" borderId="0" xfId="158" applyNumberFormat="1" applyFont="1" applyFill="1" applyBorder="1"/>
    <xf numFmtId="165" fontId="47" fillId="36" borderId="0" xfId="97" applyFont="1" applyFill="1" applyBorder="1" applyAlignment="1">
      <alignment horizontal="left" wrapText="1"/>
    </xf>
    <xf numFmtId="0" fontId="5" fillId="36" borderId="0" xfId="2" applyFont="1" applyFill="1" applyAlignment="1">
      <alignment horizontal="center"/>
    </xf>
    <xf numFmtId="14" fontId="48" fillId="36" borderId="0" xfId="0" applyNumberFormat="1" applyFont="1" applyFill="1" applyBorder="1" applyAlignment="1">
      <alignment wrapText="1"/>
    </xf>
    <xf numFmtId="0" fontId="48" fillId="36" borderId="0" xfId="0" applyFont="1" applyFill="1"/>
    <xf numFmtId="14" fontId="48" fillId="36" borderId="0" xfId="0" applyNumberFormat="1" applyFont="1" applyFill="1" applyBorder="1"/>
    <xf numFmtId="0" fontId="48" fillId="36" borderId="0" xfId="0" applyFont="1" applyFill="1" applyBorder="1"/>
    <xf numFmtId="0" fontId="0" fillId="36" borderId="0" xfId="0" applyFill="1" applyAlignment="1">
      <alignment wrapText="1"/>
    </xf>
    <xf numFmtId="164" fontId="48" fillId="36" borderId="0" xfId="0" applyNumberFormat="1" applyFont="1" applyFill="1" applyBorder="1"/>
    <xf numFmtId="9" fontId="48" fillId="36" borderId="0" xfId="1" applyFont="1" applyFill="1"/>
    <xf numFmtId="14" fontId="48" fillId="36" borderId="0" xfId="0" applyNumberFormat="1" applyFont="1" applyFill="1"/>
    <xf numFmtId="0" fontId="48" fillId="36" borderId="22" xfId="0" applyFont="1" applyFill="1" applyBorder="1"/>
    <xf numFmtId="14" fontId="48" fillId="36" borderId="27" xfId="0" applyNumberFormat="1" applyFont="1" applyFill="1" applyBorder="1"/>
    <xf numFmtId="164" fontId="48" fillId="36" borderId="0" xfId="0" applyNumberFormat="1" applyFont="1" applyFill="1"/>
    <xf numFmtId="0" fontId="0" fillId="36" borderId="0" xfId="0" applyFill="1" applyBorder="1" applyAlignment="1">
      <alignment horizontal="left" wrapText="1"/>
    </xf>
    <xf numFmtId="0" fontId="15" fillId="37" borderId="0" xfId="3" applyFill="1"/>
    <xf numFmtId="14" fontId="0" fillId="31" borderId="0" xfId="0" applyNumberFormat="1" applyFill="1" applyAlignment="1">
      <alignment horizontal="right"/>
    </xf>
    <xf numFmtId="164" fontId="59" fillId="0" borderId="0" xfId="97" applyNumberFormat="1" applyFont="1"/>
    <xf numFmtId="164" fontId="60" fillId="0" borderId="0" xfId="97" applyNumberFormat="1" applyFont="1"/>
    <xf numFmtId="164" fontId="60" fillId="32" borderId="0" xfId="97" applyNumberFormat="1" applyFont="1" applyFill="1"/>
    <xf numFmtId="164" fontId="59" fillId="32" borderId="0" xfId="97" applyNumberFormat="1" applyFont="1" applyFill="1"/>
    <xf numFmtId="0" fontId="0" fillId="0" borderId="0" xfId="0"/>
    <xf numFmtId="0" fontId="0" fillId="0" borderId="0" xfId="0" applyNumberFormat="1"/>
    <xf numFmtId="0" fontId="5" fillId="0" borderId="0" xfId="91" applyNumberFormat="1" applyFont="1" applyFill="1" applyAlignment="1">
      <alignment horizontal="center"/>
    </xf>
    <xf numFmtId="0" fontId="48" fillId="0" borderId="0" xfId="0" applyFont="1"/>
    <xf numFmtId="164" fontId="47" fillId="0" borderId="0" xfId="97" applyNumberFormat="1" applyFont="1"/>
    <xf numFmtId="14" fontId="0" fillId="0" borderId="0" xfId="0" applyNumberFormat="1"/>
    <xf numFmtId="0" fontId="5" fillId="0" borderId="0" xfId="91" applyFont="1" applyFill="1" applyAlignment="1">
      <alignment horizontal="left" vertical="center" wrapText="1"/>
    </xf>
    <xf numFmtId="164" fontId="0" fillId="0" borderId="0" xfId="0" applyNumberFormat="1"/>
    <xf numFmtId="164" fontId="46" fillId="0" borderId="0" xfId="97" applyNumberFormat="1" applyFont="1"/>
    <xf numFmtId="5" fontId="47" fillId="0" borderId="0" xfId="97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/>
    <xf numFmtId="0" fontId="48" fillId="0" borderId="0" xfId="0" applyFont="1" applyFill="1" applyBorder="1"/>
    <xf numFmtId="9" fontId="48" fillId="0" borderId="0" xfId="1" applyFont="1" applyFill="1" applyBorder="1"/>
    <xf numFmtId="0" fontId="5" fillId="31" borderId="0" xfId="91" applyFont="1" applyFill="1" applyBorder="1" applyAlignment="1">
      <alignment horizontal="left" vertical="center" wrapText="1"/>
    </xf>
    <xf numFmtId="0" fontId="5" fillId="31" borderId="0" xfId="91" applyNumberFormat="1" applyFont="1" applyFill="1" applyBorder="1" applyAlignment="1">
      <alignment horizontal="center"/>
    </xf>
    <xf numFmtId="0" fontId="0" fillId="31" borderId="0" xfId="0" applyFill="1" applyBorder="1"/>
    <xf numFmtId="14" fontId="0" fillId="31" borderId="0" xfId="0" applyNumberFormat="1" applyFill="1" applyBorder="1"/>
    <xf numFmtId="0" fontId="5" fillId="31" borderId="0" xfId="91" applyFont="1" applyFill="1" applyAlignment="1">
      <alignment horizontal="left" vertical="center" wrapText="1"/>
    </xf>
    <xf numFmtId="0" fontId="0" fillId="31" borderId="0" xfId="0" applyNumberFormat="1" applyFill="1"/>
    <xf numFmtId="0" fontId="0" fillId="31" borderId="0" xfId="0" applyFill="1"/>
    <xf numFmtId="14" fontId="0" fillId="31" borderId="0" xfId="0" applyNumberFormat="1" applyFill="1"/>
    <xf numFmtId="0" fontId="5" fillId="31" borderId="0" xfId="91" applyFont="1" applyFill="1" applyAlignment="1">
      <alignment horizontal="center"/>
    </xf>
    <xf numFmtId="164" fontId="5" fillId="32" borderId="0" xfId="158" applyNumberFormat="1" applyFont="1" applyFill="1" applyBorder="1"/>
    <xf numFmtId="164" fontId="0" fillId="32" borderId="0" xfId="0" applyNumberFormat="1" applyFont="1" applyFill="1" applyBorder="1"/>
    <xf numFmtId="164" fontId="47" fillId="32" borderId="0" xfId="97" applyNumberFormat="1" applyFont="1" applyFill="1"/>
    <xf numFmtId="164" fontId="46" fillId="32" borderId="0" xfId="97" applyNumberFormat="1" applyFont="1" applyFill="1"/>
    <xf numFmtId="164" fontId="47" fillId="0" borderId="0" xfId="97" applyNumberFormat="1" applyFont="1" applyFill="1"/>
    <xf numFmtId="5" fontId="47" fillId="32" borderId="0" xfId="97" applyNumberFormat="1" applyFont="1" applyFill="1" applyBorder="1" applyAlignment="1" applyProtection="1">
      <alignment horizontal="right"/>
    </xf>
    <xf numFmtId="164" fontId="0" fillId="4" borderId="0" xfId="0" applyNumberFormat="1" applyFont="1" applyFill="1" applyBorder="1"/>
    <xf numFmtId="43" fontId="15" fillId="0" borderId="0" xfId="3" applyNumberFormat="1" applyFill="1" applyAlignment="1">
      <alignment horizontal="center"/>
    </xf>
    <xf numFmtId="0" fontId="5" fillId="0" borderId="0" xfId="2" applyFont="1" applyFill="1" applyAlignment="1">
      <alignment horizontal="left"/>
    </xf>
    <xf numFmtId="0" fontId="15" fillId="0" borderId="0" xfId="3" applyFill="1" applyBorder="1"/>
    <xf numFmtId="0" fontId="15" fillId="38" borderId="0" xfId="3" applyFill="1"/>
    <xf numFmtId="0" fontId="5" fillId="37" borderId="0" xfId="3" applyFont="1" applyFill="1"/>
    <xf numFmtId="0" fontId="54" fillId="30" borderId="23" xfId="0" applyFont="1" applyFill="1" applyBorder="1" applyAlignment="1">
      <alignment horizontal="left"/>
    </xf>
    <xf numFmtId="0" fontId="54" fillId="30" borderId="24" xfId="0" applyFont="1" applyFill="1" applyBorder="1" applyAlignment="1">
      <alignment horizontal="left"/>
    </xf>
    <xf numFmtId="0" fontId="54" fillId="30" borderId="2" xfId="0" applyFont="1" applyFill="1" applyBorder="1" applyAlignment="1">
      <alignment horizontal="left"/>
    </xf>
    <xf numFmtId="0" fontId="45" fillId="34" borderId="28" xfId="2" applyFont="1" applyFill="1" applyBorder="1" applyAlignment="1">
      <alignment horizontal="left" vertical="center" wrapText="1"/>
    </xf>
    <xf numFmtId="0" fontId="45" fillId="34" borderId="25" xfId="2" applyFont="1" applyFill="1" applyBorder="1" applyAlignment="1">
      <alignment horizontal="left" vertical="center" wrapText="1"/>
    </xf>
    <xf numFmtId="0" fontId="45" fillId="34" borderId="21" xfId="2" applyFont="1" applyFill="1" applyBorder="1" applyAlignment="1">
      <alignment horizontal="left" vertical="center" wrapText="1"/>
    </xf>
    <xf numFmtId="0" fontId="45" fillId="34" borderId="30" xfId="2" applyFont="1" applyFill="1" applyBorder="1" applyAlignment="1">
      <alignment horizontal="left" vertical="center" wrapText="1"/>
    </xf>
    <xf numFmtId="0" fontId="45" fillId="34" borderId="31" xfId="2" applyFont="1" applyFill="1" applyBorder="1" applyAlignment="1">
      <alignment horizontal="left" vertical="center" wrapText="1"/>
    </xf>
    <xf numFmtId="0" fontId="51" fillId="33" borderId="32" xfId="0" applyFont="1" applyFill="1" applyBorder="1" applyAlignment="1">
      <alignment horizontal="left"/>
    </xf>
    <xf numFmtId="0" fontId="51" fillId="33" borderId="33" xfId="0" applyFont="1" applyFill="1" applyBorder="1" applyAlignment="1">
      <alignment horizontal="left"/>
    </xf>
    <xf numFmtId="0" fontId="55" fillId="30" borderId="25" xfId="0" applyFont="1" applyFill="1" applyBorder="1" applyAlignment="1">
      <alignment horizontal="center" vertical="top" wrapText="1"/>
    </xf>
    <xf numFmtId="0" fontId="55" fillId="30" borderId="35" xfId="0" applyFont="1" applyFill="1" applyBorder="1" applyAlignment="1">
      <alignment horizontal="center" vertical="top" wrapText="1"/>
    </xf>
    <xf numFmtId="0" fontId="55" fillId="30" borderId="5" xfId="0" applyFont="1" applyFill="1" applyBorder="1" applyAlignment="1">
      <alignment horizontal="center" vertical="top" wrapText="1"/>
    </xf>
    <xf numFmtId="0" fontId="45" fillId="30" borderId="8" xfId="2" applyFont="1" applyFill="1" applyBorder="1" applyAlignment="1">
      <alignment horizontal="center" wrapText="1"/>
    </xf>
    <xf numFmtId="0" fontId="45" fillId="30" borderId="29" xfId="2" applyFont="1" applyFill="1" applyBorder="1" applyAlignment="1">
      <alignment horizontal="center" wrapText="1"/>
    </xf>
    <xf numFmtId="0" fontId="45" fillId="30" borderId="4" xfId="2" applyFont="1" applyFill="1" applyBorder="1" applyAlignment="1">
      <alignment horizontal="center" wrapText="1"/>
    </xf>
    <xf numFmtId="0" fontId="50" fillId="33" borderId="8" xfId="0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/>
    </xf>
    <xf numFmtId="0" fontId="50" fillId="33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9" fontId="0" fillId="0" borderId="7" xfId="1" applyFont="1" applyFill="1" applyBorder="1" applyAlignment="1">
      <alignment horizontal="center" vertical="center" wrapText="1"/>
    </xf>
    <xf numFmtId="9" fontId="0" fillId="0" borderId="6" xfId="1" applyFont="1" applyFill="1" applyBorder="1" applyAlignment="1">
      <alignment horizontal="center" vertical="center" wrapText="1"/>
    </xf>
    <xf numFmtId="6" fontId="0" fillId="0" borderId="1" xfId="0" applyNumberFormat="1" applyFont="1" applyFill="1" applyBorder="1" applyAlignment="1">
      <alignment horizontal="center" vertical="center" wrapText="1"/>
    </xf>
    <xf numFmtId="6" fontId="0" fillId="0" borderId="7" xfId="0" applyNumberFormat="1" applyFont="1" applyFill="1" applyBorder="1" applyAlignment="1">
      <alignment horizontal="center" vertical="center" wrapText="1"/>
    </xf>
    <xf numFmtId="6" fontId="0" fillId="0" borderId="6" xfId="0" applyNumberFormat="1" applyFont="1" applyFill="1" applyBorder="1" applyAlignment="1">
      <alignment horizontal="center" vertical="center" wrapText="1"/>
    </xf>
    <xf numFmtId="0" fontId="9" fillId="3" borderId="0" xfId="2" applyFont="1" applyFill="1" applyAlignment="1"/>
    <xf numFmtId="0" fontId="10" fillId="3" borderId="0" xfId="2" applyFont="1" applyFill="1" applyAlignment="1"/>
    <xf numFmtId="0" fontId="49" fillId="33" borderId="0" xfId="0" applyFont="1" applyFill="1" applyAlignment="1">
      <alignment horizontal="center"/>
    </xf>
    <xf numFmtId="0" fontId="2" fillId="28" borderId="20" xfId="0" applyFont="1" applyFill="1" applyBorder="1" applyAlignment="1">
      <alignment horizontal="center"/>
    </xf>
    <xf numFmtId="0" fontId="2" fillId="28" borderId="27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left"/>
    </xf>
  </cellXfs>
  <cellStyles count="17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alculation 2 2" xfId="168"/>
    <cellStyle name="Calculation 2 3" xfId="159"/>
    <cellStyle name="Check Cell 2" xfId="30"/>
    <cellStyle name="Comma 2" xfId="31"/>
    <cellStyle name="Comma 2 2" xfId="32"/>
    <cellStyle name="Comma 2 2 2" xfId="33"/>
    <cellStyle name="Comma 2 2 2 2" xfId="34"/>
    <cellStyle name="Comma 2 2 3" xfId="35"/>
    <cellStyle name="Comma 2 2 4" xfId="36"/>
    <cellStyle name="Comma 2 3" xfId="37"/>
    <cellStyle name="Comma 2 3 2" xfId="38"/>
    <cellStyle name="Comma 2 3 3" xfId="39"/>
    <cellStyle name="Comma 2 4" xfId="40"/>
    <cellStyle name="Comma 2 4 2" xfId="41"/>
    <cellStyle name="Comma 2 4 3" xfId="42"/>
    <cellStyle name="Comma 2 4 3 2" xfId="43"/>
    <cellStyle name="Comma 2 4 4" xfId="44"/>
    <cellStyle name="Comma 2 5" xfId="45"/>
    <cellStyle name="Comma 2 6" xfId="46"/>
    <cellStyle name="Comma 2 6 2" xfId="47"/>
    <cellStyle name="Comma 2 6 3" xfId="48"/>
    <cellStyle name="Comma 2 6 3 2" xfId="49"/>
    <cellStyle name="Comma 2 6 4" xfId="50"/>
    <cellStyle name="Comma 2 7" xfId="51"/>
    <cellStyle name="Comma 3" xfId="52"/>
    <cellStyle name="Comma 3 2" xfId="53"/>
    <cellStyle name="Comma 3 2 2" xfId="54"/>
    <cellStyle name="Comma 3 3" xfId="55"/>
    <cellStyle name="Comma 3 3 2" xfId="56"/>
    <cellStyle name="Comma 3 3 2 2" xfId="57"/>
    <cellStyle name="Comma 3 3 3" xfId="58"/>
    <cellStyle name="Comma 3 4" xfId="59"/>
    <cellStyle name="Comma 3 5" xfId="60"/>
    <cellStyle name="Comma 4" xfId="61"/>
    <cellStyle name="Comma 4 2" xfId="62"/>
    <cellStyle name="Comma 4 3" xfId="63"/>
    <cellStyle name="Comma 5" xfId="64"/>
    <cellStyle name="Comma 5 2" xfId="65"/>
    <cellStyle name="Comma 6" xfId="66"/>
    <cellStyle name="Comma 6 2" xfId="67"/>
    <cellStyle name="Comma 7" xfId="68"/>
    <cellStyle name="Comma 8" xfId="69"/>
    <cellStyle name="Comma0 - Style1" xfId="70"/>
    <cellStyle name="Comma0 - Style2" xfId="71"/>
    <cellStyle name="Curren - Style2" xfId="72"/>
    <cellStyle name="Curren - Style3" xfId="73"/>
    <cellStyle name="Currency" xfId="158" builtinId="4"/>
    <cellStyle name="Currency 2" xfId="74"/>
    <cellStyle name="Currency 2 2" xfId="75"/>
    <cellStyle name="Currency 2 3" xfId="76"/>
    <cellStyle name="Currency 3" xfId="77"/>
    <cellStyle name="Currency 4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Hyperlink" xfId="3" builtinId="8"/>
    <cellStyle name="Hyperlink 2" xfId="85"/>
    <cellStyle name="Hyperlink 3" xfId="86"/>
    <cellStyle name="Hyperlink 4" xfId="87"/>
    <cellStyle name="Input 2" xfId="88"/>
    <cellStyle name="Input 2 2" xfId="169"/>
    <cellStyle name="Input 2 3" xfId="160"/>
    <cellStyle name="Linked Cell 2" xfId="89"/>
    <cellStyle name="Neutral 2" xfId="90"/>
    <cellStyle name="Normal" xfId="0" builtinId="0"/>
    <cellStyle name="Normal 10" xfId="91"/>
    <cellStyle name="Normal 10 2" xfId="92"/>
    <cellStyle name="Normal 11" xfId="93"/>
    <cellStyle name="Normal 11 2" xfId="94"/>
    <cellStyle name="Normal 12" xfId="95"/>
    <cellStyle name="Normal 13" xfId="96"/>
    <cellStyle name="Normal 14" xfId="97"/>
    <cellStyle name="Normal 15" xfId="98"/>
    <cellStyle name="Normal 16" xfId="99"/>
    <cellStyle name="Normal 2" xfId="2"/>
    <cellStyle name="Normal 2 2" xfId="100"/>
    <cellStyle name="Normal 2 2 2" xfId="101"/>
    <cellStyle name="Normal 2 2 3" xfId="102"/>
    <cellStyle name="Normal 2 2 3 2" xfId="103"/>
    <cellStyle name="Normal 2 2 4" xfId="104"/>
    <cellStyle name="Normal 2 3" xfId="105"/>
    <cellStyle name="Normal 2 4" xfId="106"/>
    <cellStyle name="Normal 2 5" xfId="107"/>
    <cellStyle name="Normal 2 6" xfId="108"/>
    <cellStyle name="Normal 2 7" xfId="109"/>
    <cellStyle name="Normal 2 7 2" xfId="110"/>
    <cellStyle name="Normal 2 8" xfId="111"/>
    <cellStyle name="Normal 2 8 2" xfId="112"/>
    <cellStyle name="Normal 2 9" xfId="113"/>
    <cellStyle name="Normal 3" xfId="114"/>
    <cellStyle name="Normal 3 10" xfId="167"/>
    <cellStyle name="Normal 3 2" xfId="115"/>
    <cellStyle name="Normal 3 2 2" xfId="116"/>
    <cellStyle name="Normal 3 2 3" xfId="117"/>
    <cellStyle name="Normal 3 3" xfId="118"/>
    <cellStyle name="Normal 3 3 2" xfId="119"/>
    <cellStyle name="Normal 3 4" xfId="120"/>
    <cellStyle name="Normal 3 4 2" xfId="121"/>
    <cellStyle name="Normal 3 5" xfId="122"/>
    <cellStyle name="Normal 3 5 2" xfId="123"/>
    <cellStyle name="Normal 3 6" xfId="124"/>
    <cellStyle name="Normal 3 7" xfId="125"/>
    <cellStyle name="Normal 3 8" xfId="126"/>
    <cellStyle name="Normal 3 9" xfId="170"/>
    <cellStyle name="Normal 4" xfId="127"/>
    <cellStyle name="Normal 4 2" xfId="128"/>
    <cellStyle name="Normal 4 3" xfId="129"/>
    <cellStyle name="Normal 5" xfId="130"/>
    <cellStyle name="Normal 6" xfId="131"/>
    <cellStyle name="Normal 7" xfId="132"/>
    <cellStyle name="Normal 7 2" xfId="133"/>
    <cellStyle name="Normal 8" xfId="134"/>
    <cellStyle name="Normal 8 2" xfId="135"/>
    <cellStyle name="Normal 9" xfId="136"/>
    <cellStyle name="Normal 9 2" xfId="137"/>
    <cellStyle name="Note 2" xfId="138"/>
    <cellStyle name="Note 2 2" xfId="139"/>
    <cellStyle name="Note 2 2 2" xfId="140"/>
    <cellStyle name="Note 2 2 2 2" xfId="173"/>
    <cellStyle name="Note 2 2 2 3" xfId="163"/>
    <cellStyle name="Note 2 2 3" xfId="172"/>
    <cellStyle name="Note 2 2 4" xfId="162"/>
    <cellStyle name="Note 2 3" xfId="141"/>
    <cellStyle name="Note 2 3 2" xfId="174"/>
    <cellStyle name="Note 2 3 3" xfId="164"/>
    <cellStyle name="Note 2 4" xfId="171"/>
    <cellStyle name="Note 2 5" xfId="161"/>
    <cellStyle name="Output 2" xfId="142"/>
    <cellStyle name="Output 2 2" xfId="175"/>
    <cellStyle name="Output 2 3" xfId="165"/>
    <cellStyle name="Percen - Style1" xfId="143"/>
    <cellStyle name="Percen - Style4" xfId="144"/>
    <cellStyle name="Percent" xfId="1" builtinId="5"/>
    <cellStyle name="Percent 2" xfId="145"/>
    <cellStyle name="Percent 2 2" xfId="146"/>
    <cellStyle name="Percent 2 2 2" xfId="147"/>
    <cellStyle name="Percent 2 3" xfId="148"/>
    <cellStyle name="Percent 2 4" xfId="149"/>
    <cellStyle name="Percent 3" xfId="150"/>
    <cellStyle name="Percent 3 2" xfId="151"/>
    <cellStyle name="Percent 4" xfId="152"/>
    <cellStyle name="Percent 5" xfId="153"/>
    <cellStyle name="Percent 6" xfId="154"/>
    <cellStyle name="Title 2" xfId="155"/>
    <cellStyle name="Total 2" xfId="156"/>
    <cellStyle name="Total 2 2" xfId="176"/>
    <cellStyle name="Total 2 3" xfId="166"/>
    <cellStyle name="Warning Text 2" xfId="157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pa%20materials/2017%20Consolidated%20Contract/2017consolidatedcontractover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Grid"/>
      <sheetName val="Contract Monitors"/>
      <sheetName val="Adams"/>
      <sheetName val="Appleton"/>
      <sheetName val="Ashland"/>
      <sheetName val="Barron"/>
      <sheetName val="Bayfield"/>
      <sheetName val="Brown"/>
      <sheetName val="Buffalo"/>
      <sheetName val="Burnett"/>
      <sheetName val="Calumet"/>
      <sheetName val="Central Racine"/>
      <sheetName val="Chippewa"/>
      <sheetName val="Bd of Health-MadisonDane"/>
      <sheetName val="Clark"/>
      <sheetName val="Columbia"/>
      <sheetName val="Crawford"/>
      <sheetName val="Cudahy"/>
      <sheetName val="DePere"/>
      <sheetName val="Dodge"/>
      <sheetName val="Door"/>
      <sheetName val="Douglas"/>
      <sheetName val="Dunn"/>
      <sheetName val="Eau Claire"/>
      <sheetName val="Florence"/>
      <sheetName val="Fond du Lac"/>
      <sheetName val="Forest"/>
      <sheetName val="Franklin"/>
      <sheetName val="Grant"/>
      <sheetName val="Green"/>
      <sheetName val="Green Lake"/>
      <sheetName val="Greendale"/>
      <sheetName val="Greenfield"/>
      <sheetName val="Hales Corners"/>
      <sheetName val="Iowa"/>
      <sheetName val="Iron"/>
      <sheetName val="Jackson"/>
      <sheetName val="Jefferson"/>
      <sheetName val="Juneau"/>
      <sheetName val="Kenosha"/>
      <sheetName val="Kewaunee"/>
      <sheetName val="LaCrosse"/>
      <sheetName val="Lafayette"/>
      <sheetName val="Langlade"/>
      <sheetName val="Lincoln"/>
      <sheetName val="Manitowoc"/>
      <sheetName val="Marathon"/>
      <sheetName val="Marinette"/>
      <sheetName val="Marquette"/>
      <sheetName val="Menasha"/>
      <sheetName val="Milwaukee"/>
      <sheetName val="Monroe"/>
      <sheetName val="North Shore"/>
      <sheetName val="Oak Creek"/>
      <sheetName val="Oconto"/>
      <sheetName val="Oneida"/>
      <sheetName val="Outagamie"/>
      <sheetName val="Wash-Ozauk"/>
      <sheetName val="Pepin"/>
      <sheetName val="Pierce"/>
      <sheetName val="Polk"/>
      <sheetName val="Portage"/>
      <sheetName val="Price"/>
      <sheetName val="Racine"/>
      <sheetName val="Richland"/>
      <sheetName val="Rock"/>
      <sheetName val="Rusk"/>
      <sheetName val="Sauk"/>
      <sheetName val="Sawyer"/>
      <sheetName val="Shawano"/>
      <sheetName val="Sheboygan"/>
      <sheetName val="South Milwaukee"/>
      <sheetName val="St Croix"/>
      <sheetName val="St Francis"/>
      <sheetName val="Taylor"/>
      <sheetName val="Trempealeau"/>
      <sheetName val="Vernon"/>
      <sheetName val="Vilas"/>
      <sheetName val="Walworth"/>
      <sheetName val="Washburn"/>
      <sheetName val="Washington"/>
      <sheetName val="Watertown"/>
      <sheetName val="Waukesha"/>
      <sheetName val="Waupaca"/>
      <sheetName val="Waushara"/>
      <sheetName val="Wauwatosa"/>
      <sheetName val="West Allis"/>
      <sheetName val="Winnebago"/>
      <sheetName val="Wood"/>
      <sheetName val="Funding Info"/>
    </sheetNames>
    <sheetDataSet>
      <sheetData sheetId="0">
        <row r="4">
          <cell r="B4" t="str">
            <v>Adams County Department of Health &amp; Human Serivces, Division of Public Health</v>
          </cell>
          <cell r="C4">
            <v>1</v>
          </cell>
        </row>
        <row r="5">
          <cell r="B5" t="str">
            <v>Appleton City Health Department</v>
          </cell>
          <cell r="C5">
            <v>449983</v>
          </cell>
        </row>
        <row r="6">
          <cell r="B6" t="str">
            <v>Ashland County Health &amp; Human Services Department</v>
          </cell>
          <cell r="C6">
            <v>2</v>
          </cell>
        </row>
        <row r="7">
          <cell r="B7" t="str">
            <v>Barron County Health and Human Services Department</v>
          </cell>
          <cell r="C7">
            <v>3</v>
          </cell>
        </row>
        <row r="8">
          <cell r="B8" t="str">
            <v>Bayfield County Health Department</v>
          </cell>
          <cell r="C8">
            <v>4</v>
          </cell>
        </row>
        <row r="9">
          <cell r="B9" t="str">
            <v>Brown County Health Department</v>
          </cell>
          <cell r="C9">
            <v>5</v>
          </cell>
        </row>
        <row r="10">
          <cell r="B10" t="str">
            <v>Buffalo County Health &amp; Human Services Department</v>
          </cell>
          <cell r="C10">
            <v>6</v>
          </cell>
        </row>
        <row r="11">
          <cell r="B11" t="str">
            <v>Burnett County Department of Health &amp; Human Services</v>
          </cell>
          <cell r="C11">
            <v>7</v>
          </cell>
        </row>
        <row r="12">
          <cell r="B12" t="str">
            <v>Calumet County Health Division</v>
          </cell>
          <cell r="C12">
            <v>8</v>
          </cell>
        </row>
        <row r="13">
          <cell r="B13" t="str">
            <v>Central Racine County Health Department</v>
          </cell>
          <cell r="C13">
            <v>3960058125</v>
          </cell>
        </row>
        <row r="14">
          <cell r="B14" t="str">
            <v>Chippewa County Department of Public Health &amp; Home Care</v>
          </cell>
          <cell r="C14">
            <v>9</v>
          </cell>
        </row>
        <row r="15">
          <cell r="B15" t="str">
            <v>Board of Health for Madison and Dane County on behalf of Public Health Madison and Dane County</v>
          </cell>
          <cell r="C15">
            <v>256099</v>
          </cell>
        </row>
        <row r="16">
          <cell r="B16" t="str">
            <v>Clark County Health Department</v>
          </cell>
          <cell r="C16">
            <v>10</v>
          </cell>
        </row>
        <row r="17">
          <cell r="B17" t="str">
            <v>Columbia County Division of Health</v>
          </cell>
          <cell r="C17">
            <v>11</v>
          </cell>
        </row>
        <row r="18">
          <cell r="B18" t="str">
            <v>Crawford County Public Health</v>
          </cell>
          <cell r="C18">
            <v>12</v>
          </cell>
        </row>
        <row r="19">
          <cell r="B19" t="str">
            <v>Cudahy Health Department</v>
          </cell>
          <cell r="C19">
            <v>472761</v>
          </cell>
        </row>
        <row r="20">
          <cell r="B20" t="str">
            <v>De Pere Department of Public Health</v>
          </cell>
          <cell r="C20">
            <v>472779</v>
          </cell>
        </row>
        <row r="21">
          <cell r="B21" t="str">
            <v>Dodge County Human Services &amp; Health Department</v>
          </cell>
          <cell r="C21">
            <v>14</v>
          </cell>
        </row>
        <row r="22">
          <cell r="B22" t="str">
            <v>Door County Health Department</v>
          </cell>
          <cell r="C22">
            <v>15</v>
          </cell>
        </row>
        <row r="23">
          <cell r="B23" t="str">
            <v>Douglas County Department of Health &amp; Human Services</v>
          </cell>
          <cell r="C23">
            <v>16</v>
          </cell>
        </row>
        <row r="24">
          <cell r="B24" t="str">
            <v>Dunn County Health Department</v>
          </cell>
          <cell r="C24">
            <v>17</v>
          </cell>
        </row>
        <row r="25">
          <cell r="B25" t="str">
            <v>Eau Claire City/County Health Department</v>
          </cell>
          <cell r="C25">
            <v>256321</v>
          </cell>
        </row>
        <row r="26">
          <cell r="B26" t="str">
            <v>Florence County Health Department</v>
          </cell>
          <cell r="C26">
            <v>19</v>
          </cell>
        </row>
        <row r="27">
          <cell r="B27" t="str">
            <v>Fond du Lac County Health Department</v>
          </cell>
          <cell r="C27">
            <v>20</v>
          </cell>
        </row>
        <row r="28">
          <cell r="B28" t="str">
            <v>Forest County Health Department</v>
          </cell>
          <cell r="C28">
            <v>21</v>
          </cell>
        </row>
        <row r="29">
          <cell r="B29" t="str">
            <v>Franklin Health Department</v>
          </cell>
          <cell r="C29">
            <v>472787</v>
          </cell>
        </row>
        <row r="30">
          <cell r="B30" t="str">
            <v>Grant County Health Department</v>
          </cell>
          <cell r="C30">
            <v>22</v>
          </cell>
        </row>
        <row r="31">
          <cell r="B31" t="str">
            <v>Green County Health Department</v>
          </cell>
          <cell r="C31">
            <v>23</v>
          </cell>
        </row>
        <row r="32">
          <cell r="B32" t="str">
            <v>Green Lake County Department of Health &amp; Human Services</v>
          </cell>
          <cell r="C32">
            <v>24</v>
          </cell>
        </row>
        <row r="33">
          <cell r="B33" t="str">
            <v>Greendale Health Department</v>
          </cell>
          <cell r="C33">
            <v>703090</v>
          </cell>
        </row>
        <row r="34">
          <cell r="B34" t="str">
            <v>Greenfield Health Department</v>
          </cell>
          <cell r="C34">
            <v>472803</v>
          </cell>
        </row>
        <row r="35">
          <cell r="B35" t="str">
            <v>Hales Corners Health Department</v>
          </cell>
          <cell r="C35">
            <v>472811</v>
          </cell>
        </row>
        <row r="36">
          <cell r="B36" t="str">
            <v>Iowa County Health Department</v>
          </cell>
          <cell r="C36">
            <v>25</v>
          </cell>
        </row>
        <row r="37">
          <cell r="B37" t="str">
            <v>Iron County Health Department</v>
          </cell>
          <cell r="C37">
            <v>26</v>
          </cell>
        </row>
        <row r="38">
          <cell r="B38" t="str">
            <v>Jackson County Health &amp; Human Services Department</v>
          </cell>
          <cell r="C38">
            <v>27</v>
          </cell>
        </row>
        <row r="39">
          <cell r="B39" t="str">
            <v>Jefferson County Health Department</v>
          </cell>
          <cell r="C39">
            <v>28</v>
          </cell>
        </row>
        <row r="40">
          <cell r="B40" t="str">
            <v>Juneau County Health Department</v>
          </cell>
          <cell r="C40">
            <v>29</v>
          </cell>
        </row>
        <row r="41">
          <cell r="B41" t="str">
            <v>Kenosha County Division of Health</v>
          </cell>
          <cell r="C41">
            <v>30</v>
          </cell>
        </row>
        <row r="42">
          <cell r="B42" t="str">
            <v>Kewaunee County Health Department</v>
          </cell>
          <cell r="C42">
            <v>31</v>
          </cell>
        </row>
        <row r="43">
          <cell r="B43" t="str">
            <v>La Crosse County Health Department</v>
          </cell>
          <cell r="C43">
            <v>32</v>
          </cell>
        </row>
        <row r="44">
          <cell r="B44" t="str">
            <v>Lafayette County Health Department</v>
          </cell>
          <cell r="C44">
            <v>33</v>
          </cell>
        </row>
        <row r="45">
          <cell r="B45" t="str">
            <v>Langlade County Health Department</v>
          </cell>
          <cell r="C45">
            <v>34</v>
          </cell>
        </row>
        <row r="46">
          <cell r="B46" t="str">
            <v>Lincoln County Health Department</v>
          </cell>
          <cell r="C46">
            <v>35</v>
          </cell>
        </row>
        <row r="47">
          <cell r="B47" t="str">
            <v>Manitowoc County Health Department</v>
          </cell>
          <cell r="C47">
            <v>36</v>
          </cell>
        </row>
        <row r="48">
          <cell r="B48" t="str">
            <v>Marathon County Health Department</v>
          </cell>
          <cell r="C48">
            <v>37</v>
          </cell>
        </row>
        <row r="49">
          <cell r="B49" t="str">
            <v>Marinette County Health Department</v>
          </cell>
          <cell r="C49">
            <v>38</v>
          </cell>
        </row>
        <row r="50">
          <cell r="B50" t="str">
            <v>Marquette County Health Department</v>
          </cell>
          <cell r="C50">
            <v>39</v>
          </cell>
        </row>
        <row r="51">
          <cell r="B51" t="str">
            <v>Menasha  Health Department</v>
          </cell>
          <cell r="C51">
            <v>256420</v>
          </cell>
        </row>
        <row r="52">
          <cell r="B52" t="str">
            <v>Milwaukee City Health Department</v>
          </cell>
          <cell r="C52">
            <v>256107</v>
          </cell>
        </row>
        <row r="53">
          <cell r="B53" t="str">
            <v>Monroe County Health Department</v>
          </cell>
          <cell r="C53">
            <v>41</v>
          </cell>
        </row>
        <row r="54">
          <cell r="B54" t="str">
            <v>North Shore Health Department</v>
          </cell>
          <cell r="C54">
            <v>472753</v>
          </cell>
        </row>
        <row r="55">
          <cell r="B55" t="str">
            <v>Oak Creek Health Department</v>
          </cell>
          <cell r="C55">
            <v>472886</v>
          </cell>
        </row>
        <row r="56">
          <cell r="B56" t="str">
            <v>Oconto County Health Department Public Health Division</v>
          </cell>
          <cell r="C56">
            <v>42</v>
          </cell>
        </row>
        <row r="57">
          <cell r="B57" t="str">
            <v>Oneida County Health Department</v>
          </cell>
          <cell r="C57">
            <v>43</v>
          </cell>
        </row>
        <row r="58">
          <cell r="B58" t="str">
            <v>Outagamie County Public Health Division</v>
          </cell>
          <cell r="C58">
            <v>44</v>
          </cell>
        </row>
        <row r="59">
          <cell r="B59" t="str">
            <v>Washington-Ozaukee County Public Health Department</v>
          </cell>
          <cell r="C59">
            <v>45</v>
          </cell>
        </row>
        <row r="60">
          <cell r="B60" t="str">
            <v>Pepin County Health Department</v>
          </cell>
          <cell r="C60">
            <v>46</v>
          </cell>
        </row>
        <row r="61">
          <cell r="B61" t="str">
            <v>Pierce County Health Department</v>
          </cell>
          <cell r="C61">
            <v>47</v>
          </cell>
        </row>
        <row r="62">
          <cell r="B62" t="str">
            <v>Polk County Health Department</v>
          </cell>
          <cell r="C62">
            <v>48</v>
          </cell>
        </row>
        <row r="63">
          <cell r="B63" t="str">
            <v>Portage County Health &amp; Human Services Department</v>
          </cell>
          <cell r="C63">
            <v>49</v>
          </cell>
        </row>
        <row r="64">
          <cell r="B64" t="str">
            <v>Price County Health and Human Services</v>
          </cell>
          <cell r="C64">
            <v>50</v>
          </cell>
        </row>
        <row r="65">
          <cell r="B65" t="str">
            <v>Racine City Health Department</v>
          </cell>
          <cell r="C65">
            <v>341113</v>
          </cell>
        </row>
        <row r="66">
          <cell r="B66" t="str">
            <v>Richland County Health &amp; Human Services Public Health Department</v>
          </cell>
          <cell r="C66">
            <v>52</v>
          </cell>
        </row>
        <row r="67">
          <cell r="B67" t="str">
            <v>Rock County Public Health Department</v>
          </cell>
          <cell r="C67">
            <v>53</v>
          </cell>
        </row>
        <row r="68">
          <cell r="B68" t="str">
            <v>Rusk County Department of Health &amp; Human Services</v>
          </cell>
          <cell r="C68">
            <v>54</v>
          </cell>
        </row>
        <row r="69">
          <cell r="B69" t="str">
            <v>Sauk County Public Health Department</v>
          </cell>
          <cell r="C69">
            <v>56</v>
          </cell>
        </row>
        <row r="70">
          <cell r="B70" t="str">
            <v>Sawyer County Department of Health &amp; Human Services</v>
          </cell>
          <cell r="C70">
            <v>57</v>
          </cell>
        </row>
        <row r="71">
          <cell r="B71" t="str">
            <v>Shawano-Menominee County Health Department</v>
          </cell>
          <cell r="C71">
            <v>58</v>
          </cell>
        </row>
        <row r="72">
          <cell r="B72" t="str">
            <v>Sheboygan County Human Services, Division of Public Health</v>
          </cell>
          <cell r="C72">
            <v>59</v>
          </cell>
        </row>
        <row r="73">
          <cell r="B73" t="str">
            <v>South Milwaukee Health Department</v>
          </cell>
          <cell r="C73">
            <v>655522</v>
          </cell>
        </row>
        <row r="74">
          <cell r="B74" t="str">
            <v>St Croix County Department of Health &amp; Human Services</v>
          </cell>
          <cell r="C74">
            <v>55</v>
          </cell>
        </row>
        <row r="75">
          <cell r="B75" t="str">
            <v>St Francis Health Department</v>
          </cell>
          <cell r="C75">
            <v>472928</v>
          </cell>
        </row>
        <row r="76">
          <cell r="B76" t="str">
            <v>Taylor County Health Department</v>
          </cell>
          <cell r="C76">
            <v>60</v>
          </cell>
        </row>
        <row r="77">
          <cell r="B77" t="str">
            <v>Trempealeau County Health Department</v>
          </cell>
          <cell r="C77">
            <v>61</v>
          </cell>
        </row>
        <row r="78">
          <cell r="B78" t="str">
            <v>Vernon County Health Department</v>
          </cell>
          <cell r="C78">
            <v>62</v>
          </cell>
        </row>
        <row r="79">
          <cell r="B79" t="str">
            <v>Vilas County Health Department</v>
          </cell>
          <cell r="C79">
            <v>63</v>
          </cell>
        </row>
        <row r="80">
          <cell r="B80" t="str">
            <v>Walworth County Health Department</v>
          </cell>
          <cell r="C80">
            <v>64</v>
          </cell>
        </row>
        <row r="81">
          <cell r="B81" t="str">
            <v>Washburn County Health and Human Services Department</v>
          </cell>
          <cell r="C81">
            <v>65</v>
          </cell>
        </row>
        <row r="82">
          <cell r="B82" t="str">
            <v>Watertown Department of Public Health</v>
          </cell>
          <cell r="C82">
            <v>472951</v>
          </cell>
        </row>
        <row r="83">
          <cell r="B83" t="str">
            <v>Waukesha County Public Health Department</v>
          </cell>
          <cell r="C83">
            <v>67</v>
          </cell>
        </row>
        <row r="84">
          <cell r="B84" t="str">
            <v>Waupaca County Human Services, Health Services Division</v>
          </cell>
          <cell r="C84">
            <v>68</v>
          </cell>
        </row>
        <row r="85">
          <cell r="B85" t="str">
            <v>Waushara County Health Department</v>
          </cell>
          <cell r="C85">
            <v>69</v>
          </cell>
        </row>
        <row r="86">
          <cell r="B86" t="str">
            <v>Wauwatosa Health Department</v>
          </cell>
          <cell r="C86">
            <v>472969</v>
          </cell>
        </row>
        <row r="87">
          <cell r="B87" t="str">
            <v>West Allis Health Department</v>
          </cell>
          <cell r="C87">
            <v>256545</v>
          </cell>
        </row>
        <row r="88">
          <cell r="B88" t="str">
            <v>Winnebago County Health Department</v>
          </cell>
          <cell r="C88">
            <v>70</v>
          </cell>
        </row>
        <row r="89">
          <cell r="B89" t="str">
            <v>Wood County Health Department</v>
          </cell>
          <cell r="C89">
            <v>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35">
          <cell r="H35">
            <v>0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hs.wisconsin.gov/gac/38044portageamendment2.pdf" TargetMode="External"/><Relationship Id="rId299" Type="http://schemas.openxmlformats.org/officeDocument/2006/relationships/hyperlink" Target="https://www.dhs.wisconsin.gov/gac/38023kewauneeamendment5.pdf" TargetMode="External"/><Relationship Id="rId21" Type="http://schemas.openxmlformats.org/officeDocument/2006/relationships/hyperlink" Target="https://www.dhs.wisconsin.gov/gac/38050saukaddendum.pdf" TargetMode="External"/><Relationship Id="rId63" Type="http://schemas.openxmlformats.org/officeDocument/2006/relationships/hyperlink" Target="https://www.dhs.wisconsin.gov/gac/38007florenceaddendum.pdf" TargetMode="External"/><Relationship Id="rId159" Type="http://schemas.openxmlformats.org/officeDocument/2006/relationships/hyperlink" Target="https://www.dhs.wisconsin.gov/gac/38038oneidaamendment3.pdf" TargetMode="External"/><Relationship Id="rId324" Type="http://schemas.openxmlformats.org/officeDocument/2006/relationships/hyperlink" Target="https://www.dhs.wisconsin.gov/gac/37997clarkamendment2.pdf" TargetMode="External"/><Relationship Id="rId366" Type="http://schemas.openxmlformats.org/officeDocument/2006/relationships/hyperlink" Target="https://www.dhs.wisconsin.gov/gac/38008fonddulacamendment5.pdf" TargetMode="External"/><Relationship Id="rId531" Type="http://schemas.openxmlformats.org/officeDocument/2006/relationships/hyperlink" Target="https://www.dhs.wisconsin.gov/gac/38012greenamendment6.pdf" TargetMode="External"/><Relationship Id="rId573" Type="http://schemas.openxmlformats.org/officeDocument/2006/relationships/hyperlink" Target="https://www.dhs.wisconsin.gov/gac/38054southmilwaukeeamendment3.pdf" TargetMode="External"/><Relationship Id="rId170" Type="http://schemas.openxmlformats.org/officeDocument/2006/relationships/hyperlink" Target="https://www.dhs.wisconsin.gov/gac/38019jacksonamendment1.pdf" TargetMode="External"/><Relationship Id="rId226" Type="http://schemas.openxmlformats.org/officeDocument/2006/relationships/hyperlink" Target="https://www.dhs.wisconsin.gov/gac/38021juneauamendment4.pdf" TargetMode="External"/><Relationship Id="rId433" Type="http://schemas.openxmlformats.org/officeDocument/2006/relationships/hyperlink" Target="https://www.dhs.wisconsin.gov/gac/38054southmilwaukeeamendment2.pdf" TargetMode="External"/><Relationship Id="rId268" Type="http://schemas.openxmlformats.org/officeDocument/2006/relationships/hyperlink" Target="https://www.dhs.wisconsin.gov/gac/38054southmilwaukeeamendment1.pdf" TargetMode="External"/><Relationship Id="rId475" Type="http://schemas.openxmlformats.org/officeDocument/2006/relationships/hyperlink" Target="https://www.dhs.wisconsin.gov/gac/38012greenamendment5.pdf" TargetMode="External"/><Relationship Id="rId32" Type="http://schemas.openxmlformats.org/officeDocument/2006/relationships/hyperlink" Target="https://www.dhs.wisconsin.gov/gac/38038oneidaaddendum.pdf" TargetMode="External"/><Relationship Id="rId74" Type="http://schemas.openxmlformats.org/officeDocument/2006/relationships/hyperlink" Target="https://www.dhs.wisconsin.gov/gac/37996madisondaneaddendum.pdf" TargetMode="External"/><Relationship Id="rId128" Type="http://schemas.openxmlformats.org/officeDocument/2006/relationships/hyperlink" Target="https://www.dhs.wisconsin.gov/gac/38006eauclaireamendment2.pdf" TargetMode="External"/><Relationship Id="rId335" Type="http://schemas.openxmlformats.org/officeDocument/2006/relationships/hyperlink" Target="https://www.dhs.wisconsin.gov/gac/37986appletonamendment1.pdf" TargetMode="External"/><Relationship Id="rId377" Type="http://schemas.openxmlformats.org/officeDocument/2006/relationships/hyperlink" Target="https://www.dhs.wisconsin.gov/gac/38033milwaukeeamendment6.pdf" TargetMode="External"/><Relationship Id="rId500" Type="http://schemas.openxmlformats.org/officeDocument/2006/relationships/hyperlink" Target="https://www.dhs.wisconsin.gov/gac/37987ashlandamendment4.pdf" TargetMode="External"/><Relationship Id="rId542" Type="http://schemas.openxmlformats.org/officeDocument/2006/relationships/hyperlink" Target="https://www.dhs.wisconsin.gov/gac/38023kewauneeamendment9.pdf" TargetMode="External"/><Relationship Id="rId584" Type="http://schemas.openxmlformats.org/officeDocument/2006/relationships/hyperlink" Target="https://www.dhs.wisconsin.gov/gac/38065waupacaamendment9.pdf" TargetMode="External"/><Relationship Id="rId5" Type="http://schemas.openxmlformats.org/officeDocument/2006/relationships/hyperlink" Target="https://www.dhs.wisconsin.gov/gac/38066wausharaaddendum.pdf" TargetMode="External"/><Relationship Id="rId181" Type="http://schemas.openxmlformats.org/officeDocument/2006/relationships/hyperlink" Target="https://www.dhs.wisconsin.gov/gac/37995chippewaamendment3.pdf" TargetMode="External"/><Relationship Id="rId237" Type="http://schemas.openxmlformats.org/officeDocument/2006/relationships/hyperlink" Target="https://www.dhs.wisconsin.gov/gac/37992burnettamendment2.pdf" TargetMode="External"/><Relationship Id="rId402" Type="http://schemas.openxmlformats.org/officeDocument/2006/relationships/hyperlink" Target="https://www.dhs.wisconsin.gov/gac/38033milwaukeeamendment7.pdf" TargetMode="External"/><Relationship Id="rId279" Type="http://schemas.openxmlformats.org/officeDocument/2006/relationships/hyperlink" Target="https://www.dhs.wisconsin.gov/gac/38043polkamendment4.pdf" TargetMode="External"/><Relationship Id="rId444" Type="http://schemas.openxmlformats.org/officeDocument/2006/relationships/hyperlink" Target="https://www.dhs.wisconsin.gov/gac/38043polkamendment7.pdf" TargetMode="External"/><Relationship Id="rId486" Type="http://schemas.openxmlformats.org/officeDocument/2006/relationships/hyperlink" Target="https://www.dhs.wisconsin.gov/gac/38001depereamendment2.pdf" TargetMode="External"/><Relationship Id="rId43" Type="http://schemas.openxmlformats.org/officeDocument/2006/relationships/hyperlink" Target="https://www.dhs.wisconsin.gov/gac/38027lincolnaddendum.pdf" TargetMode="External"/><Relationship Id="rId139" Type="http://schemas.openxmlformats.org/officeDocument/2006/relationships/hyperlink" Target="https://www.dhs.wisconsin.gov/gac/38065waupacaamendment3.pdf" TargetMode="External"/><Relationship Id="rId290" Type="http://schemas.openxmlformats.org/officeDocument/2006/relationships/hyperlink" Target="https://www.dhs.wisconsin.gov/gac/38032menashaamendment1.pdf" TargetMode="External"/><Relationship Id="rId304" Type="http://schemas.openxmlformats.org/officeDocument/2006/relationships/hyperlink" Target="https://www.dhs.wisconsin.gov/gac/38018ironamendment2.pdf" TargetMode="External"/><Relationship Id="rId346" Type="http://schemas.openxmlformats.org/officeDocument/2006/relationships/hyperlink" Target="https://www.dhs.wisconsin.gov/gac/37997clarkamendment3.pdf" TargetMode="External"/><Relationship Id="rId388" Type="http://schemas.openxmlformats.org/officeDocument/2006/relationships/hyperlink" Target="https://www.dhs.wisconsin.gov/gac/38061walworthamendment4.pdf" TargetMode="External"/><Relationship Id="rId511" Type="http://schemas.openxmlformats.org/officeDocument/2006/relationships/hyperlink" Target="https://www.dhs.wisconsin.gov/gac/37992burnettamendment6.pdf" TargetMode="External"/><Relationship Id="rId553" Type="http://schemas.openxmlformats.org/officeDocument/2006/relationships/hyperlink" Target="https://www.dhs.wisconsin.gov/gac/38035northshoreamendment3.pdf" TargetMode="External"/><Relationship Id="rId609" Type="http://schemas.openxmlformats.org/officeDocument/2006/relationships/hyperlink" Target="https://www.dhs.wisconsin.gov/gac/38024lacrosseamendment14.pdf" TargetMode="External"/><Relationship Id="rId85" Type="http://schemas.openxmlformats.org/officeDocument/2006/relationships/hyperlink" Target="https://www.dhs.wisconsin.gov/gac/38046racineaddendum.pdf" TargetMode="External"/><Relationship Id="rId150" Type="http://schemas.openxmlformats.org/officeDocument/2006/relationships/hyperlink" Target="https://www.dhs.wisconsin.gov/gac/38051sawyeramendment3.pdf" TargetMode="External"/><Relationship Id="rId192" Type="http://schemas.openxmlformats.org/officeDocument/2006/relationships/hyperlink" Target="https://www.dhs.wisconsin.gov/gac/38024lacrosseamendment4.pdf" TargetMode="External"/><Relationship Id="rId206" Type="http://schemas.openxmlformats.org/officeDocument/2006/relationships/hyperlink" Target="https://www.dhs.wisconsin.gov/gac/38061walworthamendment2.pdf" TargetMode="External"/><Relationship Id="rId413" Type="http://schemas.openxmlformats.org/officeDocument/2006/relationships/hyperlink" Target="https://www.dhs.wisconsin.gov/gac/37990brownamendment4.pdf" TargetMode="External"/><Relationship Id="rId595" Type="http://schemas.openxmlformats.org/officeDocument/2006/relationships/hyperlink" Target="https://www.dhs.wisconsin.gov/gac/37995chippewaamendment9.pdf" TargetMode="External"/><Relationship Id="rId248" Type="http://schemas.openxmlformats.org/officeDocument/2006/relationships/hyperlink" Target="https://www.dhs.wisconsin.gov/gac/38059vernonamendment2.pdf" TargetMode="External"/><Relationship Id="rId455" Type="http://schemas.openxmlformats.org/officeDocument/2006/relationships/hyperlink" Target="https://www.dhs.wisconsin.gov/gac/38032menashaamendment3.pdf" TargetMode="External"/><Relationship Id="rId497" Type="http://schemas.openxmlformats.org/officeDocument/2006/relationships/hyperlink" Target="https://www.dhs.wisconsin.gov/gac/37990brownamendment5.pdf" TargetMode="External"/><Relationship Id="rId620" Type="http://schemas.openxmlformats.org/officeDocument/2006/relationships/hyperlink" Target="https://www.dhs.wisconsin.gov/gac/38055stcroixamendment9.pdf" TargetMode="External"/><Relationship Id="rId12" Type="http://schemas.openxmlformats.org/officeDocument/2006/relationships/hyperlink" Target="https://www.dhs.wisconsin.gov/gac/38059vernonaddendum.pdf" TargetMode="External"/><Relationship Id="rId108" Type="http://schemas.openxmlformats.org/officeDocument/2006/relationships/hyperlink" Target="https://www.dhs.wisconsin.gov/gac/38045priceamendment1.pdf" TargetMode="External"/><Relationship Id="rId315" Type="http://schemas.openxmlformats.org/officeDocument/2006/relationships/hyperlink" Target="https://www.dhs.wisconsin.gov/gac/38007florenceamendment4.pdf" TargetMode="External"/><Relationship Id="rId357" Type="http://schemas.openxmlformats.org/officeDocument/2006/relationships/hyperlink" Target="https://www.dhs.wisconsin.gov/gac/38049ruskamendment5.pdf" TargetMode="External"/><Relationship Id="rId522" Type="http://schemas.openxmlformats.org/officeDocument/2006/relationships/hyperlink" Target="https://www.dhs.wisconsin.gov/gac/38003dooramendment.pdf" TargetMode="External"/><Relationship Id="rId54" Type="http://schemas.openxmlformats.org/officeDocument/2006/relationships/hyperlink" Target="https://www.dhs.wisconsin.gov/gac/38016halescornersaddendum.pdf" TargetMode="External"/><Relationship Id="rId96" Type="http://schemas.openxmlformats.org/officeDocument/2006/relationships/hyperlink" Target="https://www.dhs.wisconsin.gov/gac/38018ironamendment1.pdf" TargetMode="External"/><Relationship Id="rId161" Type="http://schemas.openxmlformats.org/officeDocument/2006/relationships/hyperlink" Target="https://www.dhs.wisconsin.gov/gac/38034monroeamendment1.pdf" TargetMode="External"/><Relationship Id="rId217" Type="http://schemas.openxmlformats.org/officeDocument/2006/relationships/hyperlink" Target="https://www.dhs.wisconsin.gov/gac/38038oneidaamendment4.pdf" TargetMode="External"/><Relationship Id="rId399" Type="http://schemas.openxmlformats.org/officeDocument/2006/relationships/hyperlink" Target="https://www.dhs.wisconsin.gov/gac/38021juneauamendment7.pdf" TargetMode="External"/><Relationship Id="rId564" Type="http://schemas.openxmlformats.org/officeDocument/2006/relationships/hyperlink" Target="https://www.dhs.wisconsin.gov/gac/38045priceamendment9.pdf" TargetMode="External"/><Relationship Id="rId259" Type="http://schemas.openxmlformats.org/officeDocument/2006/relationships/hyperlink" Target="https://www.dhs.wisconsin.gov/gac/38063watertownamendment1.pdf" TargetMode="External"/><Relationship Id="rId424" Type="http://schemas.openxmlformats.org/officeDocument/2006/relationships/hyperlink" Target="https://www.dhs.wisconsin.gov/gac/38063watertownamendment2.pdf" TargetMode="External"/><Relationship Id="rId466" Type="http://schemas.openxmlformats.org/officeDocument/2006/relationships/hyperlink" Target="https://www.dhs.wisconsin.gov/gac/38021juneauamendment8.pdf" TargetMode="External"/><Relationship Id="rId23" Type="http://schemas.openxmlformats.org/officeDocument/2006/relationships/hyperlink" Target="https://www.dhs.wisconsin.gov/gac/38048rockaddendum.pdf" TargetMode="External"/><Relationship Id="rId119" Type="http://schemas.openxmlformats.org/officeDocument/2006/relationships/hyperlink" Target="https://www.dhs.wisconsin.gov/gac/38023kewauneeamendment2.pdf" TargetMode="External"/><Relationship Id="rId270" Type="http://schemas.openxmlformats.org/officeDocument/2006/relationships/hyperlink" Target="https://www.dhs.wisconsin.gov/gac/38052shawanomenomineeamendment4.pdf" TargetMode="External"/><Relationship Id="rId326" Type="http://schemas.openxmlformats.org/officeDocument/2006/relationships/hyperlink" Target="https://www.dhs.wisconsin.gov/gac/37995chippewaamendment5.pdf" TargetMode="External"/><Relationship Id="rId533" Type="http://schemas.openxmlformats.org/officeDocument/2006/relationships/hyperlink" Target="https://www.dhs.wisconsin.gov/gac/38014greendaleamendment3.pdf" TargetMode="External"/><Relationship Id="rId65" Type="http://schemas.openxmlformats.org/officeDocument/2006/relationships/hyperlink" Target="https://www.dhs.wisconsin.gov/gac/38005dunnaddendum.pdf" TargetMode="External"/><Relationship Id="rId130" Type="http://schemas.openxmlformats.org/officeDocument/2006/relationships/hyperlink" Target="https://www.dhs.wisconsin.gov/gac/37987ashlandamendment2.pdf" TargetMode="External"/><Relationship Id="rId368" Type="http://schemas.openxmlformats.org/officeDocument/2006/relationships/hyperlink" Target="https://www.dhs.wisconsin.gov/gac/38012greenamendment4.pdf" TargetMode="External"/><Relationship Id="rId575" Type="http://schemas.openxmlformats.org/officeDocument/2006/relationships/hyperlink" Target="https://www.dhs.wisconsin.gov/gac/38056stfrancisamendment3.pdf" TargetMode="External"/><Relationship Id="rId172" Type="http://schemas.openxmlformats.org/officeDocument/2006/relationships/hyperlink" Target="https://www.dhs.wisconsin.gov/gac/38011grantamendment1.pdf" TargetMode="External"/><Relationship Id="rId228" Type="http://schemas.openxmlformats.org/officeDocument/2006/relationships/hyperlink" Target="https://www.dhs.wisconsin.gov/gac/38019jacksonamendment2.pdf" TargetMode="External"/><Relationship Id="rId435" Type="http://schemas.openxmlformats.org/officeDocument/2006/relationships/hyperlink" Target="https://www.dhs.wisconsin.gov/gac/38052shawanomenomineeamendment6.pdf" TargetMode="External"/><Relationship Id="rId477" Type="http://schemas.openxmlformats.org/officeDocument/2006/relationships/hyperlink" Target="https://www.dhs.wisconsin.gov/gac/38010franklinamendment2.pdf" TargetMode="External"/><Relationship Id="rId600" Type="http://schemas.openxmlformats.org/officeDocument/2006/relationships/hyperlink" Target="https://www.dhs.wisconsin.gov/gac/37990brownamendment7.pdf" TargetMode="External"/><Relationship Id="rId281" Type="http://schemas.openxmlformats.org/officeDocument/2006/relationships/hyperlink" Target="https://www.dhs.wisconsin.gov/gac/38041pepinamendment2.pdf" TargetMode="External"/><Relationship Id="rId337" Type="http://schemas.openxmlformats.org/officeDocument/2006/relationships/hyperlink" Target="https://www.dhs.wisconsin.gov/gac/37998columbiaamendment3.pdf" TargetMode="External"/><Relationship Id="rId502" Type="http://schemas.openxmlformats.org/officeDocument/2006/relationships/hyperlink" Target="https://www.dhs.wisconsin.gov/gac/37985adamsamendment2.pdf" TargetMode="External"/><Relationship Id="rId34" Type="http://schemas.openxmlformats.org/officeDocument/2006/relationships/hyperlink" Target="https://www.dhs.wisconsin.gov/gac/38036oakcreekaddendum.pdf" TargetMode="External"/><Relationship Id="rId76" Type="http://schemas.openxmlformats.org/officeDocument/2006/relationships/hyperlink" Target="https://www.dhs.wisconsin.gov/gac/37994centralracineaddendum.pdf" TargetMode="External"/><Relationship Id="rId141" Type="http://schemas.openxmlformats.org/officeDocument/2006/relationships/hyperlink" Target="https://www.dhs.wisconsin.gov/gac/38062washburnamendment2.pdf" TargetMode="External"/><Relationship Id="rId379" Type="http://schemas.openxmlformats.org/officeDocument/2006/relationships/hyperlink" Target="https://www.dhs.wisconsin.gov/gac/38034monroeamendment4.pdf" TargetMode="External"/><Relationship Id="rId544" Type="http://schemas.openxmlformats.org/officeDocument/2006/relationships/hyperlink" Target="https://www.dhs.wisconsin.gov/gac/38025lafayetteamendment3.pdf" TargetMode="External"/><Relationship Id="rId586" Type="http://schemas.openxmlformats.org/officeDocument/2006/relationships/hyperlink" Target="https://www.dhs.wisconsin.gov/gac/38067wauwatosaamendment3.pdf" TargetMode="External"/><Relationship Id="rId7" Type="http://schemas.openxmlformats.org/officeDocument/2006/relationships/hyperlink" Target="https://www.dhs.wisconsin.gov/gac/38064waukeshaaddendum.pdf" TargetMode="External"/><Relationship Id="rId183" Type="http://schemas.openxmlformats.org/officeDocument/2006/relationships/hyperlink" Target="https://www.dhs.wisconsin.gov/gac/37992burnettamendment1.pdf" TargetMode="External"/><Relationship Id="rId239" Type="http://schemas.openxmlformats.org/officeDocument/2006/relationships/hyperlink" Target="https://www.dhs.wisconsin.gov/gac/37988barronamendment3.pdf" TargetMode="External"/><Relationship Id="rId390" Type="http://schemas.openxmlformats.org/officeDocument/2006/relationships/hyperlink" Target="https://www.dhs.wisconsin.gov/gac/38065waupacaamendment6.pdf" TargetMode="External"/><Relationship Id="rId404" Type="http://schemas.openxmlformats.org/officeDocument/2006/relationships/hyperlink" Target="https://www.dhs.wisconsin.gov/gac/38040washingtonozaukeeamendment6.pdf" TargetMode="External"/><Relationship Id="rId446" Type="http://schemas.openxmlformats.org/officeDocument/2006/relationships/hyperlink" Target="https://www.dhs.wisconsin.gov/gac/38041pepinamendment3.pdf" TargetMode="External"/><Relationship Id="rId611" Type="http://schemas.openxmlformats.org/officeDocument/2006/relationships/hyperlink" Target="https://www.dhs.wisconsin.gov/gac/37988barronamendment9.pdf" TargetMode="External"/><Relationship Id="rId250" Type="http://schemas.openxmlformats.org/officeDocument/2006/relationships/hyperlink" Target="https://www.dhs.wisconsin.gov/gac/38065waupacaamendment4.pdf" TargetMode="External"/><Relationship Id="rId292" Type="http://schemas.openxmlformats.org/officeDocument/2006/relationships/hyperlink" Target="https://www.dhs.wisconsin.gov/gac/38030marinetteamendment5.pdf" TargetMode="External"/><Relationship Id="rId306" Type="http://schemas.openxmlformats.org/officeDocument/2006/relationships/hyperlink" Target="https://www.dhs.wisconsin.gov/gac/38016halescornersamendment1.pdf" TargetMode="External"/><Relationship Id="rId488" Type="http://schemas.openxmlformats.org/officeDocument/2006/relationships/hyperlink" Target="https://www.dhs.wisconsin.gov/gac/37999crawfordamendment2.pdf" TargetMode="External"/><Relationship Id="rId45" Type="http://schemas.openxmlformats.org/officeDocument/2006/relationships/hyperlink" Target="https://www.dhs.wisconsin.gov/gac/38025lafayetteaddendum.pdf" TargetMode="External"/><Relationship Id="rId87" Type="http://schemas.openxmlformats.org/officeDocument/2006/relationships/hyperlink" Target="https://www.dhs.wisconsin.gov/gac/37987ashlandamendment1.pdf" TargetMode="External"/><Relationship Id="rId110" Type="http://schemas.openxmlformats.org/officeDocument/2006/relationships/hyperlink" Target="https://www.dhs.wisconsin.gov/gac/38050saukamendment1.pdf" TargetMode="External"/><Relationship Id="rId348" Type="http://schemas.openxmlformats.org/officeDocument/2006/relationships/hyperlink" Target="https://www.dhs.wisconsin.gov/gac/38008dodgeamendment4.pdf" TargetMode="External"/><Relationship Id="rId513" Type="http://schemas.openxmlformats.org/officeDocument/2006/relationships/hyperlink" Target="https://www.dhs.wisconsin.gov/gac/37994centralracineamendment4.pdf" TargetMode="External"/><Relationship Id="rId555" Type="http://schemas.openxmlformats.org/officeDocument/2006/relationships/hyperlink" Target="https://www.dhs.wisconsin.gov/gac/38034monroeamendment6.pdf" TargetMode="External"/><Relationship Id="rId597" Type="http://schemas.openxmlformats.org/officeDocument/2006/relationships/hyperlink" Target="https://www.dhs.wisconsin.gov/gac/38054southmilwaukeeamendment4.pdf" TargetMode="External"/><Relationship Id="rId152" Type="http://schemas.openxmlformats.org/officeDocument/2006/relationships/hyperlink" Target="https://www.dhs.wisconsin.gov/gac/38049ruskamendment2.pdf" TargetMode="External"/><Relationship Id="rId194" Type="http://schemas.openxmlformats.org/officeDocument/2006/relationships/hyperlink" Target="https://www.dhs.wisconsin.gov/gac/38045priceamendment3.pdf" TargetMode="External"/><Relationship Id="rId208" Type="http://schemas.openxmlformats.org/officeDocument/2006/relationships/hyperlink" Target="https://www.dhs.wisconsin.gov/gac/38055stcroixamendment4.pdf" TargetMode="External"/><Relationship Id="rId415" Type="http://schemas.openxmlformats.org/officeDocument/2006/relationships/hyperlink" Target="https://www.dhs.wisconsin.gov/gac/38011grantamendment2.pdf" TargetMode="External"/><Relationship Id="rId457" Type="http://schemas.openxmlformats.org/officeDocument/2006/relationships/hyperlink" Target="https://www.dhs.wisconsin.gov/gac/38030marinetteamendment7.pdf" TargetMode="External"/><Relationship Id="rId622" Type="http://schemas.openxmlformats.org/officeDocument/2006/relationships/hyperlink" Target="https://www.dhs.wisconsin.gov/gac/38031marquetteamendment6.pdf" TargetMode="External"/><Relationship Id="rId261" Type="http://schemas.openxmlformats.org/officeDocument/2006/relationships/hyperlink" Target="https://www.dhs.wisconsin.gov/gac/38061walworthamendment3.pdf" TargetMode="External"/><Relationship Id="rId499" Type="http://schemas.openxmlformats.org/officeDocument/2006/relationships/hyperlink" Target="https://www.dhs.wisconsin.gov/gac/37988barronamendment6.pdf" TargetMode="External"/><Relationship Id="rId14" Type="http://schemas.openxmlformats.org/officeDocument/2006/relationships/hyperlink" Target="https://www.dhs.wisconsin.gov/gac/38057tayloraddendum.pdf" TargetMode="External"/><Relationship Id="rId56" Type="http://schemas.openxmlformats.org/officeDocument/2006/relationships/hyperlink" Target="https://www.dhs.wisconsin.gov/gac/38014greendaleaddendum.pdf" TargetMode="External"/><Relationship Id="rId317" Type="http://schemas.openxmlformats.org/officeDocument/2006/relationships/hyperlink" Target="https://www.dhs.wisconsin.gov/gac/38005dunnamendment4.pdf" TargetMode="External"/><Relationship Id="rId359" Type="http://schemas.openxmlformats.org/officeDocument/2006/relationships/hyperlink" Target="https://www.dhs.wisconsin.gov/gac/38052shawanomenomineeamendment5.pdf" TargetMode="External"/><Relationship Id="rId524" Type="http://schemas.openxmlformats.org/officeDocument/2006/relationships/hyperlink" Target="https://www.dhs.wisconsin.gov/gac/38005dunnamendment7.pdf" TargetMode="External"/><Relationship Id="rId566" Type="http://schemas.openxmlformats.org/officeDocument/2006/relationships/hyperlink" Target="https://www.dhs.wisconsin.gov/gac/38047richlandamendment3.pdf" TargetMode="External"/><Relationship Id="rId98" Type="http://schemas.openxmlformats.org/officeDocument/2006/relationships/hyperlink" Target="https://www.dhs.wisconsin.gov/gac/38022kenoshaamendment1.pdf" TargetMode="External"/><Relationship Id="rId121" Type="http://schemas.openxmlformats.org/officeDocument/2006/relationships/hyperlink" Target="https://www.dhs.wisconsin.gov/gac/38065waupacaamendment2.pdf" TargetMode="External"/><Relationship Id="rId163" Type="http://schemas.openxmlformats.org/officeDocument/2006/relationships/hyperlink" Target="https://www.dhs.wisconsin.gov/gac/38030marinetteamendment3.pdf" TargetMode="External"/><Relationship Id="rId219" Type="http://schemas.openxmlformats.org/officeDocument/2006/relationships/hyperlink" Target="https://www.dhs.wisconsin.gov/gac/38034monroeamendment2.pdf" TargetMode="External"/><Relationship Id="rId370" Type="http://schemas.openxmlformats.org/officeDocument/2006/relationships/hyperlink" Target="https://www.dhs.wisconsin.gov/gac/38020jeffersonamendment4.pdf" TargetMode="External"/><Relationship Id="rId426" Type="http://schemas.openxmlformats.org/officeDocument/2006/relationships/hyperlink" Target="https://www.dhs.wisconsin.gov/gac/38061walworthamendment5.pdf" TargetMode="External"/><Relationship Id="rId230" Type="http://schemas.openxmlformats.org/officeDocument/2006/relationships/hyperlink" Target="https://www.dhs.wisconsin.gov/gac/38008fonddulacamendment3.pdf" TargetMode="External"/><Relationship Id="rId468" Type="http://schemas.openxmlformats.org/officeDocument/2006/relationships/hyperlink" Target="https://www.dhs.wisconsin.gov/gac/38019jacksonamendment5.pdf" TargetMode="External"/><Relationship Id="rId25" Type="http://schemas.openxmlformats.org/officeDocument/2006/relationships/hyperlink" Target="https://www.dhs.wisconsin.gov/gac/38045priceaddendum.pdf" TargetMode="External"/><Relationship Id="rId67" Type="http://schemas.openxmlformats.org/officeDocument/2006/relationships/hyperlink" Target="https://www.dhs.wisconsin.gov/gac/38003dooraddendum.pdf" TargetMode="External"/><Relationship Id="rId272" Type="http://schemas.openxmlformats.org/officeDocument/2006/relationships/hyperlink" Target="https://www.dhs.wisconsin.gov/gac/38050saukamendment5.pdf" TargetMode="External"/><Relationship Id="rId328" Type="http://schemas.openxmlformats.org/officeDocument/2006/relationships/hyperlink" Target="https://www.dhs.wisconsin.gov/gac/37993calumetamendment3.pdf" TargetMode="External"/><Relationship Id="rId535" Type="http://schemas.openxmlformats.org/officeDocument/2006/relationships/hyperlink" Target="https://www.dhs.wisconsin.gov/gac/38016halescornersamendment3.pdf" TargetMode="External"/><Relationship Id="rId577" Type="http://schemas.openxmlformats.org/officeDocument/2006/relationships/hyperlink" Target="https://www.dhs.wisconsin.gov/gac/38058trempealeauamendment6.pdf" TargetMode="External"/><Relationship Id="rId132" Type="http://schemas.openxmlformats.org/officeDocument/2006/relationships/hyperlink" Target="https://www.dhs.wisconsin.gov/gac/38024lacrosseamendment2.pdf" TargetMode="External"/><Relationship Id="rId174" Type="http://schemas.openxmlformats.org/officeDocument/2006/relationships/hyperlink" Target="https://www.dhs.wisconsin.gov/gac/38008fonddulacamendment2.pdf" TargetMode="External"/><Relationship Id="rId381" Type="http://schemas.openxmlformats.org/officeDocument/2006/relationships/hyperlink" Target="https://www.dhs.wisconsin.gov/gac/38039outagamieamendment5.pdf" TargetMode="External"/><Relationship Id="rId602" Type="http://schemas.openxmlformats.org/officeDocument/2006/relationships/hyperlink" Target="https://www.dhs.wisconsin.gov/gac/38015greenfieldamendment5.pdf" TargetMode="External"/><Relationship Id="rId241" Type="http://schemas.openxmlformats.org/officeDocument/2006/relationships/hyperlink" Target="https://www.dhs.wisconsin.gov/gac/37993calumetamendment2.pdf" TargetMode="External"/><Relationship Id="rId437" Type="http://schemas.openxmlformats.org/officeDocument/2006/relationships/hyperlink" Target="https://www.dhs.wisconsin.gov/gac/38050saukamendment7.pdf" TargetMode="External"/><Relationship Id="rId479" Type="http://schemas.openxmlformats.org/officeDocument/2006/relationships/hyperlink" Target="https://www.dhs.wisconsin.gov/gac/38008fonddulacamendment6.pdf" TargetMode="External"/><Relationship Id="rId36" Type="http://schemas.openxmlformats.org/officeDocument/2006/relationships/hyperlink" Target="https://www.dhs.wisconsin.gov/gac/38034monroeaddendum.pdf" TargetMode="External"/><Relationship Id="rId283" Type="http://schemas.openxmlformats.org/officeDocument/2006/relationships/hyperlink" Target="https://www.dhs.wisconsin.gov/gac/38039outagamieamendment4.pdf" TargetMode="External"/><Relationship Id="rId339" Type="http://schemas.openxmlformats.org/officeDocument/2006/relationships/hyperlink" Target="https://www.dhs.wisconsin.gov/gac/37988barronamendment5.pdf" TargetMode="External"/><Relationship Id="rId490" Type="http://schemas.openxmlformats.org/officeDocument/2006/relationships/hyperlink" Target="https://www.dhs.wisconsin.gov/gac/37997clarkamendment4.pdf" TargetMode="External"/><Relationship Id="rId504" Type="http://schemas.openxmlformats.org/officeDocument/2006/relationships/hyperlink" Target="https://www.dhs.wisconsin.gov/gac/37985adamsamendment3.pdf" TargetMode="External"/><Relationship Id="rId546" Type="http://schemas.openxmlformats.org/officeDocument/2006/relationships/hyperlink" Target="https://www.dhs.wisconsin.gov/gac/38027lincolnamendment3.pdf" TargetMode="External"/><Relationship Id="rId78" Type="http://schemas.openxmlformats.org/officeDocument/2006/relationships/hyperlink" Target="https://www.dhs.wisconsin.gov/gac/37992burnettaddendum.pdf" TargetMode="External"/><Relationship Id="rId101" Type="http://schemas.openxmlformats.org/officeDocument/2006/relationships/hyperlink" Target="https://www.dhs.wisconsin.gov/gac/38030marinetteamendment1.pdf" TargetMode="External"/><Relationship Id="rId143" Type="http://schemas.openxmlformats.org/officeDocument/2006/relationships/hyperlink" Target="https://www.dhs.wisconsin.gov/gac/38060vilasamendment1.pdf" TargetMode="External"/><Relationship Id="rId185" Type="http://schemas.openxmlformats.org/officeDocument/2006/relationships/hyperlink" Target="https://www.dhs.wisconsin.gov/gac/37989bayfieldamendment1.pdf" TargetMode="External"/><Relationship Id="rId350" Type="http://schemas.openxmlformats.org/officeDocument/2006/relationships/hyperlink" Target="https://www.dhs.wisconsin.gov/gac/38005dunnamendment5.pdf" TargetMode="External"/><Relationship Id="rId406" Type="http://schemas.openxmlformats.org/officeDocument/2006/relationships/hyperlink" Target="https://www.dhs.wisconsin.gov/gac/38044portageamendment7.pdf" TargetMode="External"/><Relationship Id="rId588" Type="http://schemas.openxmlformats.org/officeDocument/2006/relationships/hyperlink" Target="https://www.dhs.wisconsin.gov/gac/38069winnebagoamendment9.pdf" TargetMode="External"/><Relationship Id="rId9" Type="http://schemas.openxmlformats.org/officeDocument/2006/relationships/hyperlink" Target="https://www.dhs.wisconsin.gov/gac/38062washburnaddendum.pdf" TargetMode="External"/><Relationship Id="rId210" Type="http://schemas.openxmlformats.org/officeDocument/2006/relationships/hyperlink" Target="https://www.dhs.wisconsin.gov/gac/38051sawyeramendment4.pdf" TargetMode="External"/><Relationship Id="rId392" Type="http://schemas.openxmlformats.org/officeDocument/2006/relationships/hyperlink" Target="https://www.dhs.wisconsin.gov/gac/38069winnebagoamendment5.pdf" TargetMode="External"/><Relationship Id="rId448" Type="http://schemas.openxmlformats.org/officeDocument/2006/relationships/hyperlink" Target="https://www.dhs.wisconsin.gov/gac/38039outagamieamendment6.pdf" TargetMode="External"/><Relationship Id="rId613" Type="http://schemas.openxmlformats.org/officeDocument/2006/relationships/hyperlink" Target="https://www.dhs.wisconsin.gov/gac/38006eauclaireamendment12.pdf" TargetMode="External"/><Relationship Id="rId252" Type="http://schemas.openxmlformats.org/officeDocument/2006/relationships/hyperlink" Target="https://www.dhs.wisconsin.gov/gac/38070woodamendment3.pdf" TargetMode="External"/><Relationship Id="rId294" Type="http://schemas.openxmlformats.org/officeDocument/2006/relationships/hyperlink" Target="https://www.dhs.wisconsin.gov/gac/38028manitowocamendment3.pdf" TargetMode="External"/><Relationship Id="rId308" Type="http://schemas.openxmlformats.org/officeDocument/2006/relationships/hyperlink" Target="https://www.dhs.wisconsin.gov/gac/38014greendaleamendment1.pdf" TargetMode="External"/><Relationship Id="rId515" Type="http://schemas.openxmlformats.org/officeDocument/2006/relationships/hyperlink" Target="https://www.dhs.wisconsin.gov/gac/37996madisondaneamendment9.pdf" TargetMode="External"/><Relationship Id="rId47" Type="http://schemas.openxmlformats.org/officeDocument/2006/relationships/hyperlink" Target="https://www.dhs.wisconsin.gov/gac/38023kewauneeaddendum.pdf" TargetMode="External"/><Relationship Id="rId89" Type="http://schemas.openxmlformats.org/officeDocument/2006/relationships/hyperlink" Target="https://www.dhs.wisconsin.gov/gac/37995chippewaamendment1.pdf" TargetMode="External"/><Relationship Id="rId112" Type="http://schemas.openxmlformats.org/officeDocument/2006/relationships/hyperlink" Target="https://www.dhs.wisconsin.gov/gac/38055stcroixamendment1.pdf" TargetMode="External"/><Relationship Id="rId154" Type="http://schemas.openxmlformats.org/officeDocument/2006/relationships/hyperlink" Target="https://www.dhs.wisconsin.gov/gac/38044portageamendment3.pdf" TargetMode="External"/><Relationship Id="rId361" Type="http://schemas.openxmlformats.org/officeDocument/2006/relationships/hyperlink" Target="https://www.dhs.wisconsin.gov/gac/38057tayloramendment4.pdf" TargetMode="External"/><Relationship Id="rId557" Type="http://schemas.openxmlformats.org/officeDocument/2006/relationships/hyperlink" Target="https://www.dhs.wisconsin.gov/gac/38038oneidaamendment9.pdf" TargetMode="External"/><Relationship Id="rId599" Type="http://schemas.openxmlformats.org/officeDocument/2006/relationships/hyperlink" Target="https://www.dhs.wisconsin.gov/gac/37986appletonamendment4.pdf" TargetMode="External"/><Relationship Id="rId196" Type="http://schemas.openxmlformats.org/officeDocument/2006/relationships/hyperlink" Target="https://www.dhs.wisconsin.gov/gac/38048rockamendment1.pdf" TargetMode="External"/><Relationship Id="rId417" Type="http://schemas.openxmlformats.org/officeDocument/2006/relationships/hyperlink" Target="https://www.dhs.wisconsin.gov/gac/38070woodamendment5.pdf" TargetMode="External"/><Relationship Id="rId459" Type="http://schemas.openxmlformats.org/officeDocument/2006/relationships/hyperlink" Target="https://www.dhs.wisconsin.gov/gac/38028manitowocamendment5.pdf" TargetMode="External"/><Relationship Id="rId16" Type="http://schemas.openxmlformats.org/officeDocument/2006/relationships/hyperlink" Target="https://www.dhs.wisconsin.gov/gac/38055stcroixaddendum.pdf" TargetMode="External"/><Relationship Id="rId221" Type="http://schemas.openxmlformats.org/officeDocument/2006/relationships/hyperlink" Target="https://www.dhs.wisconsin.gov/gac/38030marinetteamendment4.pdf" TargetMode="External"/><Relationship Id="rId263" Type="http://schemas.openxmlformats.org/officeDocument/2006/relationships/hyperlink" Target="https://www.dhs.wisconsin.gov/gac/38059vernonamendment3.pdf" TargetMode="External"/><Relationship Id="rId319" Type="http://schemas.openxmlformats.org/officeDocument/2006/relationships/hyperlink" Target="https://www.dhs.wisconsin.gov/gac/38003dooramendment3.pdf" TargetMode="External"/><Relationship Id="rId470" Type="http://schemas.openxmlformats.org/officeDocument/2006/relationships/hyperlink" Target="https://www.dhs.wisconsin.gov/gac/38017iowaamendment2.pdf" TargetMode="External"/><Relationship Id="rId526" Type="http://schemas.openxmlformats.org/officeDocument/2006/relationships/hyperlink" Target="https://www.dhs.wisconsin.gov/gac/38007florenceamendment7.pdf" TargetMode="External"/><Relationship Id="rId58" Type="http://schemas.openxmlformats.org/officeDocument/2006/relationships/hyperlink" Target="https://www.dhs.wisconsin.gov/gac/38012greenaddendum.pdf" TargetMode="External"/><Relationship Id="rId123" Type="http://schemas.openxmlformats.org/officeDocument/2006/relationships/hyperlink" Target="https://www.dhs.wisconsin.gov/gac/38051sawyeramendment2.pdf" TargetMode="External"/><Relationship Id="rId330" Type="http://schemas.openxmlformats.org/officeDocument/2006/relationships/hyperlink" Target="https://www.dhs.wisconsin.gov/gac/37991buffaloamendment3.pdf" TargetMode="External"/><Relationship Id="rId568" Type="http://schemas.openxmlformats.org/officeDocument/2006/relationships/hyperlink" Target="https://www.dhs.wisconsin.gov/gac/38049ruskamendment7.pdf" TargetMode="External"/><Relationship Id="rId165" Type="http://schemas.openxmlformats.org/officeDocument/2006/relationships/hyperlink" Target="https://www.dhs.wisconsin.gov/gac/38024lacrosseamendment3.pdf" TargetMode="External"/><Relationship Id="rId372" Type="http://schemas.openxmlformats.org/officeDocument/2006/relationships/hyperlink" Target="https://www.dhs.wisconsin.gov/gac/38022kenoshaamendment6.pdf" TargetMode="External"/><Relationship Id="rId428" Type="http://schemas.openxmlformats.org/officeDocument/2006/relationships/hyperlink" Target="https://www.dhs.wisconsin.gov/gac/38059vernonamendment5.pdf" TargetMode="External"/><Relationship Id="rId232" Type="http://schemas.openxmlformats.org/officeDocument/2006/relationships/hyperlink" Target="https://www.dhs.wisconsin.gov/gac/38005dunnamendment3.pdf" TargetMode="External"/><Relationship Id="rId274" Type="http://schemas.openxmlformats.org/officeDocument/2006/relationships/hyperlink" Target="https://www.dhs.wisconsin.gov/gac/38048rockamendment2.pdf" TargetMode="External"/><Relationship Id="rId481" Type="http://schemas.openxmlformats.org/officeDocument/2006/relationships/hyperlink" Target="https://www.dhs.wisconsin.gov/gac/38006eauclaireamendment9.pdf" TargetMode="External"/><Relationship Id="rId27" Type="http://schemas.openxmlformats.org/officeDocument/2006/relationships/hyperlink" Target="https://www.dhs.wisconsin.gov/gac/38043polkaddendum.pdf" TargetMode="External"/><Relationship Id="rId69" Type="http://schemas.openxmlformats.org/officeDocument/2006/relationships/hyperlink" Target="https://www.dhs.wisconsin.gov/gac/38001depereaddendum.pdf" TargetMode="External"/><Relationship Id="rId134" Type="http://schemas.openxmlformats.org/officeDocument/2006/relationships/hyperlink" Target="https://www.dhs.wisconsin.gov/gac/38038oneidaamendment2.pdf" TargetMode="External"/><Relationship Id="rId537" Type="http://schemas.openxmlformats.org/officeDocument/2006/relationships/hyperlink" Target="https://www.dhs.wisconsin.gov/gac/38018ironamendment5.pdf" TargetMode="External"/><Relationship Id="rId579" Type="http://schemas.openxmlformats.org/officeDocument/2006/relationships/hyperlink" Target="https://www.dhs.wisconsin.gov/gac/38060vilasamendment6.pdf" TargetMode="External"/><Relationship Id="rId80" Type="http://schemas.openxmlformats.org/officeDocument/2006/relationships/hyperlink" Target="https://www.dhs.wisconsin.gov/gac/37989bayfieldaddendum.pdf" TargetMode="External"/><Relationship Id="rId155" Type="http://schemas.openxmlformats.org/officeDocument/2006/relationships/hyperlink" Target="https://www.dhs.wisconsin.gov/gac/38043polkamendment2.pdf" TargetMode="External"/><Relationship Id="rId176" Type="http://schemas.openxmlformats.org/officeDocument/2006/relationships/hyperlink" Target="https://www.dhs.wisconsin.gov/gac/38006eauclaireamendment3.pdf" TargetMode="External"/><Relationship Id="rId197" Type="http://schemas.openxmlformats.org/officeDocument/2006/relationships/hyperlink" Target="https://www.dhs.wisconsin.gov/gac/38064waukeshaamendment2.pdf" TargetMode="External"/><Relationship Id="rId341" Type="http://schemas.openxmlformats.org/officeDocument/2006/relationships/hyperlink" Target="https://www.dhs.wisconsin.gov/gac/37991buffaloamendment4.pdf" TargetMode="External"/><Relationship Id="rId362" Type="http://schemas.openxmlformats.org/officeDocument/2006/relationships/hyperlink" Target="https://www.dhs.wisconsin.gov/gac/38058trempealeauamendment4.pdf" TargetMode="External"/><Relationship Id="rId383" Type="http://schemas.openxmlformats.org/officeDocument/2006/relationships/hyperlink" Target="https://www.dhs.wisconsin.gov/gac/38043polkamendment5.pdf" TargetMode="External"/><Relationship Id="rId418" Type="http://schemas.openxmlformats.org/officeDocument/2006/relationships/hyperlink" Target="https://www.dhs.wisconsin.gov/gac/38069winnebagoamendment8.pdf" TargetMode="External"/><Relationship Id="rId439" Type="http://schemas.openxmlformats.org/officeDocument/2006/relationships/hyperlink" Target="https://www.dhs.wisconsin.gov/gac/38048rockamendment3.pdf" TargetMode="External"/><Relationship Id="rId590" Type="http://schemas.openxmlformats.org/officeDocument/2006/relationships/hyperlink" Target="https://www.dhs.wisconsin.gov/gac/38038oneidaamendment10.pdf" TargetMode="External"/><Relationship Id="rId604" Type="http://schemas.openxmlformats.org/officeDocument/2006/relationships/hyperlink" Target="https://www.dhs.wisconsin.gov/gac/38062washburnamendmnet9.pdf" TargetMode="External"/><Relationship Id="rId201" Type="http://schemas.openxmlformats.org/officeDocument/2006/relationships/hyperlink" Target="https://www.dhs.wisconsin.gov/gac/38024lacrosseamendment5.pdf" TargetMode="External"/><Relationship Id="rId222" Type="http://schemas.openxmlformats.org/officeDocument/2006/relationships/hyperlink" Target="https://www.dhs.wisconsin.gov/gac/38028manitowocamendment2.pdf" TargetMode="External"/><Relationship Id="rId243" Type="http://schemas.openxmlformats.org/officeDocument/2006/relationships/hyperlink" Target="https://www.dhs.wisconsin.gov/gac/38007florenceamendment3.pdf" TargetMode="External"/><Relationship Id="rId264" Type="http://schemas.openxmlformats.org/officeDocument/2006/relationships/hyperlink" Target="https://www.dhs.wisconsin.gov/gac/38058trempealeauamendment3.pdf" TargetMode="External"/><Relationship Id="rId285" Type="http://schemas.openxmlformats.org/officeDocument/2006/relationships/hyperlink" Target="https://www.dhs.wisconsin.gov/gac/38037ocontoamendment3.pdf" TargetMode="External"/><Relationship Id="rId450" Type="http://schemas.openxmlformats.org/officeDocument/2006/relationships/hyperlink" Target="https://www.dhs.wisconsin.gov/gac/38037ocontoamendment5.pdf" TargetMode="External"/><Relationship Id="rId471" Type="http://schemas.openxmlformats.org/officeDocument/2006/relationships/hyperlink" Target="https://www.dhs.wisconsin.gov/gac/38016halescornersamendment2.pdf" TargetMode="External"/><Relationship Id="rId506" Type="http://schemas.openxmlformats.org/officeDocument/2006/relationships/hyperlink" Target="https://www.dhs.wisconsin.gov/gac/37987ashlandamendment5.pdf" TargetMode="External"/><Relationship Id="rId17" Type="http://schemas.openxmlformats.org/officeDocument/2006/relationships/hyperlink" Target="https://www.dhs.wisconsin.gov/gac/38054southmilwaukeeaddendum.pdf" TargetMode="External"/><Relationship Id="rId38" Type="http://schemas.openxmlformats.org/officeDocument/2006/relationships/hyperlink" Target="https://www.dhs.wisconsin.gov/gac/38032menashaaddendum.pdf" TargetMode="External"/><Relationship Id="rId59" Type="http://schemas.openxmlformats.org/officeDocument/2006/relationships/hyperlink" Target="https://www.dhs.wisconsin.gov/gac/38011grantaddendum.pdf" TargetMode="External"/><Relationship Id="rId103" Type="http://schemas.openxmlformats.org/officeDocument/2006/relationships/hyperlink" Target="https://www.dhs.wisconsin.gov/gac/38033milwaukeeamendment1.pdf" TargetMode="External"/><Relationship Id="rId124" Type="http://schemas.openxmlformats.org/officeDocument/2006/relationships/hyperlink" Target="https://www.dhs.wisconsin.gov/gac/38052shawanomenomineeamendment1.pdf" TargetMode="External"/><Relationship Id="rId310" Type="http://schemas.openxmlformats.org/officeDocument/2006/relationships/hyperlink" Target="https://www.dhs.wisconsin.gov/gac/38012greenamendment3.pdf" TargetMode="External"/><Relationship Id="rId492" Type="http://schemas.openxmlformats.org/officeDocument/2006/relationships/hyperlink" Target="https://www.dhs.wisconsin.gov/gac/37995chippewaamendment7.pdf" TargetMode="External"/><Relationship Id="rId527" Type="http://schemas.openxmlformats.org/officeDocument/2006/relationships/hyperlink" Target="https://www.dhs.wisconsin.gov/gac/38008fonddulacamendment7.pdf" TargetMode="External"/><Relationship Id="rId548" Type="http://schemas.openxmlformats.org/officeDocument/2006/relationships/hyperlink" Target="https://www.dhs.wisconsin.gov/gac/38029marathonamendment5.pdf" TargetMode="External"/><Relationship Id="rId569" Type="http://schemas.openxmlformats.org/officeDocument/2006/relationships/hyperlink" Target="https://www.dhs.wisconsin.gov/gac/38050saukamendment8.pdf" TargetMode="External"/><Relationship Id="rId70" Type="http://schemas.openxmlformats.org/officeDocument/2006/relationships/hyperlink" Target="https://www.dhs.wisconsin.gov/gac/38000cudahyaddendum.pdf" TargetMode="External"/><Relationship Id="rId91" Type="http://schemas.openxmlformats.org/officeDocument/2006/relationships/hyperlink" Target="https://www.dhs.wisconsin.gov/gac/38000cudahyamendment1.pdf" TargetMode="External"/><Relationship Id="rId145" Type="http://schemas.openxmlformats.org/officeDocument/2006/relationships/hyperlink" Target="https://www.dhs.wisconsin.gov/gac/38058trempealeauamendment1.pdf" TargetMode="External"/><Relationship Id="rId166" Type="http://schemas.openxmlformats.org/officeDocument/2006/relationships/hyperlink" Target="https://www.dhs.wisconsin.gov/gac/38023kewauneeamendment3.pdf" TargetMode="External"/><Relationship Id="rId187" Type="http://schemas.openxmlformats.org/officeDocument/2006/relationships/hyperlink" Target="https://www.dhs.wisconsin.gov/gac/38005dunnamendment2.pdf" TargetMode="External"/><Relationship Id="rId331" Type="http://schemas.openxmlformats.org/officeDocument/2006/relationships/hyperlink" Target="https://www.dhs.wisconsin.gov/gac/37990brownamendment2.pdf" TargetMode="External"/><Relationship Id="rId352" Type="http://schemas.openxmlformats.org/officeDocument/2006/relationships/hyperlink" Target="https://www.dhs.wisconsin.gov/gac/38011grantamendment4.pdf" TargetMode="External"/><Relationship Id="rId373" Type="http://schemas.openxmlformats.org/officeDocument/2006/relationships/hyperlink" Target="https://www.dhs.wisconsin.gov/gac/38023kewauneeamendment6.pdf" TargetMode="External"/><Relationship Id="rId394" Type="http://schemas.openxmlformats.org/officeDocument/2006/relationships/hyperlink" Target="https://www.dhs.wisconsin.gov/gac/37990brownamendment3.pdf" TargetMode="External"/><Relationship Id="rId408" Type="http://schemas.openxmlformats.org/officeDocument/2006/relationships/hyperlink" Target="https://www.dhs.wisconsin.gov/gac/38062washburnamendment6.pdf" TargetMode="External"/><Relationship Id="rId429" Type="http://schemas.openxmlformats.org/officeDocument/2006/relationships/hyperlink" Target="https://www.dhs.wisconsin.gov/gac/38058trepealeauamendment5.pdf" TargetMode="External"/><Relationship Id="rId580" Type="http://schemas.openxmlformats.org/officeDocument/2006/relationships/hyperlink" Target="https://www.dhs.wisconsin.gov/gac/38061walworthamendment6.pdf" TargetMode="External"/><Relationship Id="rId615" Type="http://schemas.openxmlformats.org/officeDocument/2006/relationships/hyperlink" Target="https://www.dhs.wisconsin.gov/gac/38024lacrosseamendment13.pdf" TargetMode="External"/><Relationship Id="rId1" Type="http://schemas.openxmlformats.org/officeDocument/2006/relationships/hyperlink" Target="https://www.dhs.wisconsin.gov/gac/38070woodaddendum.pdf" TargetMode="External"/><Relationship Id="rId212" Type="http://schemas.openxmlformats.org/officeDocument/2006/relationships/hyperlink" Target="https://www.dhs.wisconsin.gov/gac/38049ruskamendment3.pdf" TargetMode="External"/><Relationship Id="rId233" Type="http://schemas.openxmlformats.org/officeDocument/2006/relationships/hyperlink" Target="https://www.dhs.wisconsin.gov/gac/38002dodgeamendment2.pdf" TargetMode="External"/><Relationship Id="rId254" Type="http://schemas.openxmlformats.org/officeDocument/2006/relationships/hyperlink" Target="https://www.dhs.wisconsin.gov/gac/38068westallisamendment3.pdf" TargetMode="External"/><Relationship Id="rId440" Type="http://schemas.openxmlformats.org/officeDocument/2006/relationships/hyperlink" Target="https://www.dhs.wisconsin.gov/gac/38047richlandamendment2.pdf" TargetMode="External"/><Relationship Id="rId28" Type="http://schemas.openxmlformats.org/officeDocument/2006/relationships/hyperlink" Target="https://www.dhs.wisconsin.gov/gac/38042pierceaddendum.pdf" TargetMode="External"/><Relationship Id="rId49" Type="http://schemas.openxmlformats.org/officeDocument/2006/relationships/hyperlink" Target="https://www.dhs.wisconsin.gov/gac/38021juneauaddendum.pdf" TargetMode="External"/><Relationship Id="rId114" Type="http://schemas.openxmlformats.org/officeDocument/2006/relationships/hyperlink" Target="https://www.dhs.wisconsin.gov/gac/38065waupacaamendment1.pdf" TargetMode="External"/><Relationship Id="rId275" Type="http://schemas.openxmlformats.org/officeDocument/2006/relationships/hyperlink" Target="https://www.dhs.wisconsin.gov/gac/38047richlandamendment1.pdf" TargetMode="External"/><Relationship Id="rId296" Type="http://schemas.openxmlformats.org/officeDocument/2006/relationships/hyperlink" Target="https://www.dhs.wisconsin.gov/gac/38026langladeamendment1.pdf" TargetMode="External"/><Relationship Id="rId300" Type="http://schemas.openxmlformats.org/officeDocument/2006/relationships/hyperlink" Target="https://www.dhs.wisconsin.gov/gac/38022kenoshaamendment5.pdf" TargetMode="External"/><Relationship Id="rId461" Type="http://schemas.openxmlformats.org/officeDocument/2006/relationships/hyperlink" Target="https://www.dhs.wisconsin.gov/gac/38026langladeamendment2.pdf" TargetMode="External"/><Relationship Id="rId482" Type="http://schemas.openxmlformats.org/officeDocument/2006/relationships/hyperlink" Target="https://www.dhs.wisconsin.gov/gac/38005dunnamendment6.pdf" TargetMode="External"/><Relationship Id="rId517" Type="http://schemas.openxmlformats.org/officeDocument/2006/relationships/hyperlink" Target="https://www.dhs.wisconsin.gov/gac/37998columbiaamendment6.pdf" TargetMode="External"/><Relationship Id="rId538" Type="http://schemas.openxmlformats.org/officeDocument/2006/relationships/hyperlink" Target="https://www.dhs.wisconsin.gov/gac/38019jacksonamendment6.pdf" TargetMode="External"/><Relationship Id="rId559" Type="http://schemas.openxmlformats.org/officeDocument/2006/relationships/hyperlink" Target="https://www.dhs.wisconsin.gov/gac/38040washingtonozaukeeamendment8.pdf" TargetMode="External"/><Relationship Id="rId60" Type="http://schemas.openxmlformats.org/officeDocument/2006/relationships/hyperlink" Target="https://www.dhs.wisconsin.gov/gac/38010franklinaddendum.pdf" TargetMode="External"/><Relationship Id="rId81" Type="http://schemas.openxmlformats.org/officeDocument/2006/relationships/hyperlink" Target="https://www.dhs.wisconsin.gov/gac/37988barronaddendum.pdf" TargetMode="External"/><Relationship Id="rId135" Type="http://schemas.openxmlformats.org/officeDocument/2006/relationships/hyperlink" Target="https://www.dhs.wisconsin.gov/gac/37996madisondaneamendment1.pdf" TargetMode="External"/><Relationship Id="rId156" Type="http://schemas.openxmlformats.org/officeDocument/2006/relationships/hyperlink" Target="https://www.dhs.wisconsin.gov/gac/38042pierceamendment2.pdf" TargetMode="External"/><Relationship Id="rId177" Type="http://schemas.openxmlformats.org/officeDocument/2006/relationships/hyperlink" Target="https://www.dhs.wisconsin.gov/gac/38003dooramendment1.pdf" TargetMode="External"/><Relationship Id="rId198" Type="http://schemas.openxmlformats.org/officeDocument/2006/relationships/hyperlink" Target="https://www.dhs.wisconsin.gov/gac/38069winnebagoamendment2.pdf" TargetMode="External"/><Relationship Id="rId321" Type="http://schemas.openxmlformats.org/officeDocument/2006/relationships/hyperlink" Target="https://www.dhs.wisconsin.gov/gac/38001depereamendment1.pdf" TargetMode="External"/><Relationship Id="rId342" Type="http://schemas.openxmlformats.org/officeDocument/2006/relationships/hyperlink" Target="https://www.dhs.wisconsin.gov/gac/37992burnettamendment4.pdf" TargetMode="External"/><Relationship Id="rId363" Type="http://schemas.openxmlformats.org/officeDocument/2006/relationships/hyperlink" Target="https://www.dhs.wisconsin.gov/gac/38060vilasamendment4.pdf" TargetMode="External"/><Relationship Id="rId384" Type="http://schemas.openxmlformats.org/officeDocument/2006/relationships/hyperlink" Target="https://www.dhs.wisconsin.gov/gac/38044portageamendment6.pdf" TargetMode="External"/><Relationship Id="rId419" Type="http://schemas.openxmlformats.org/officeDocument/2006/relationships/hyperlink" Target="https://www.dhs.wisconsin.gov/gac/38068westallisamendment5.pdf" TargetMode="External"/><Relationship Id="rId570" Type="http://schemas.openxmlformats.org/officeDocument/2006/relationships/hyperlink" Target="https://www.dhs.wisconsin.gov/gac/38051sawyeramendment8.pdf" TargetMode="External"/><Relationship Id="rId591" Type="http://schemas.openxmlformats.org/officeDocument/2006/relationships/hyperlink" Target="https://www.dhs.wisconsin.gov/gac/38069winnebagoamendment10.pdf" TargetMode="External"/><Relationship Id="rId605" Type="http://schemas.openxmlformats.org/officeDocument/2006/relationships/hyperlink" Target="https://www.dhs.wisconsin.gov/gac/38067wauwatosaamendment4.pdf" TargetMode="External"/><Relationship Id="rId202" Type="http://schemas.openxmlformats.org/officeDocument/2006/relationships/hyperlink" Target="https://www.dhs.wisconsin.gov/gac/38069winnebagoamendment3.pdf" TargetMode="External"/><Relationship Id="rId223" Type="http://schemas.openxmlformats.org/officeDocument/2006/relationships/hyperlink" Target="https://www.dhs.wisconsin.gov/gac/38024lacrosseamendment6.pdf" TargetMode="External"/><Relationship Id="rId244" Type="http://schemas.openxmlformats.org/officeDocument/2006/relationships/hyperlink" Target="https://www.dhs.wisconsin.gov/gac/38042pierceamendment3.pdf" TargetMode="External"/><Relationship Id="rId430" Type="http://schemas.openxmlformats.org/officeDocument/2006/relationships/hyperlink" Target="https://www.dhs.wisconsin.gov/gac/38057tayloramendment5.pdf" TargetMode="External"/><Relationship Id="rId18" Type="http://schemas.openxmlformats.org/officeDocument/2006/relationships/hyperlink" Target="https://www.dhs.wisconsin.gov/gac/38053sheboyganaddendum.pdf" TargetMode="External"/><Relationship Id="rId39" Type="http://schemas.openxmlformats.org/officeDocument/2006/relationships/hyperlink" Target="https://www.dhs.wisconsin.gov/gac/38031marquetteaddendum.pdf" TargetMode="External"/><Relationship Id="rId265" Type="http://schemas.openxmlformats.org/officeDocument/2006/relationships/hyperlink" Target="https://www.dhs.wisconsin.gov/gac/38057tayloramendment3.pdf" TargetMode="External"/><Relationship Id="rId286" Type="http://schemas.openxmlformats.org/officeDocument/2006/relationships/hyperlink" Target="https://www.dhs.wisconsin.gov/gac/38036oakcreekamendment1.pdf" TargetMode="External"/><Relationship Id="rId451" Type="http://schemas.openxmlformats.org/officeDocument/2006/relationships/hyperlink" Target="https://www.dhs.wisconsin.gov/gac/38036oakcreekamendment2.pdf" TargetMode="External"/><Relationship Id="rId472" Type="http://schemas.openxmlformats.org/officeDocument/2006/relationships/hyperlink" Target="https://www.dhs.wisconsin.gov/gac/38015greenfieldamendment3.pdf" TargetMode="External"/><Relationship Id="rId493" Type="http://schemas.openxmlformats.org/officeDocument/2006/relationships/hyperlink" Target="https://www.dhs.wisconsin.gov/gac/37994centralracineamendment3.pdf" TargetMode="External"/><Relationship Id="rId507" Type="http://schemas.openxmlformats.org/officeDocument/2006/relationships/hyperlink" Target="https://www.dhs.wisconsin.gov/gac/37988barronamendment7.pdf" TargetMode="External"/><Relationship Id="rId528" Type="http://schemas.openxmlformats.org/officeDocument/2006/relationships/hyperlink" Target="https://www.dhs.wisconsin.gov/gac/38009forestamendment6.pdf" TargetMode="External"/><Relationship Id="rId549" Type="http://schemas.openxmlformats.org/officeDocument/2006/relationships/hyperlink" Target="https://www.dhs.wisconsin.gov/gac/38030marinetteamendment8.pdf" TargetMode="External"/><Relationship Id="rId50" Type="http://schemas.openxmlformats.org/officeDocument/2006/relationships/hyperlink" Target="https://www.dhs.wisconsin.gov/gac/38020jeffersonaddendum.pdf" TargetMode="External"/><Relationship Id="rId104" Type="http://schemas.openxmlformats.org/officeDocument/2006/relationships/hyperlink" Target="https://www.dhs.wisconsin.gov/gac/38041pepinamendment1.pdf" TargetMode="External"/><Relationship Id="rId125" Type="http://schemas.openxmlformats.org/officeDocument/2006/relationships/hyperlink" Target="https://www.dhs.wisconsin.gov/gac/38040washingtonozaukeeamendment1.pdf" TargetMode="External"/><Relationship Id="rId146" Type="http://schemas.openxmlformats.org/officeDocument/2006/relationships/hyperlink" Target="https://www.dhs.wisconsin.gov/gac/38057tayloramendment1.pdf" TargetMode="External"/><Relationship Id="rId167" Type="http://schemas.openxmlformats.org/officeDocument/2006/relationships/hyperlink" Target="https://www.dhs.wisconsin.gov/gac/38022kenoshaamendment2.pdf" TargetMode="External"/><Relationship Id="rId188" Type="http://schemas.openxmlformats.org/officeDocument/2006/relationships/hyperlink" Target="https://www.dhs.wisconsin.gov/gac/37990brownamendment1.pdf" TargetMode="External"/><Relationship Id="rId311" Type="http://schemas.openxmlformats.org/officeDocument/2006/relationships/hyperlink" Target="https://www.dhs.wisconsin.gov/gac/38011grantamendment3.pdf" TargetMode="External"/><Relationship Id="rId332" Type="http://schemas.openxmlformats.org/officeDocument/2006/relationships/hyperlink" Target="https://www.dhs.wisconsin.gov/gac/37989bayfieldamendment3.pdf" TargetMode="External"/><Relationship Id="rId353" Type="http://schemas.openxmlformats.org/officeDocument/2006/relationships/hyperlink" Target="https://www.dhs.wisconsin.gov/gac/38028manitowocamendment4.pdf" TargetMode="External"/><Relationship Id="rId374" Type="http://schemas.openxmlformats.org/officeDocument/2006/relationships/hyperlink" Target="https://www.dhs.wisconsin.gov/gac/38024lacrosseamendment8.pdf" TargetMode="External"/><Relationship Id="rId395" Type="http://schemas.openxmlformats.org/officeDocument/2006/relationships/hyperlink" Target="https://www.dhs.wisconsin.gov/gac/37994centralracineamendment2.pdf" TargetMode="External"/><Relationship Id="rId409" Type="http://schemas.openxmlformats.org/officeDocument/2006/relationships/hyperlink" Target="https://www.dhs.wisconsin.gov/gac/38065waupacaamendment7.pdf" TargetMode="External"/><Relationship Id="rId560" Type="http://schemas.openxmlformats.org/officeDocument/2006/relationships/hyperlink" Target="https://www.dhs.wisconsin.gov/gac/38041pepinamendment4.pdf" TargetMode="External"/><Relationship Id="rId581" Type="http://schemas.openxmlformats.org/officeDocument/2006/relationships/hyperlink" Target="https://www.dhs.wisconsin.gov/gac/38062washburnamendment8.pdf" TargetMode="External"/><Relationship Id="rId71" Type="http://schemas.openxmlformats.org/officeDocument/2006/relationships/hyperlink" Target="https://www.dhs.wisconsin.gov/gac/37999crawfordaddendum.pdf" TargetMode="External"/><Relationship Id="rId92" Type="http://schemas.openxmlformats.org/officeDocument/2006/relationships/hyperlink" Target="https://www.dhs.wisconsin.gov/gac/38005dunnamendment1.pdf" TargetMode="External"/><Relationship Id="rId213" Type="http://schemas.openxmlformats.org/officeDocument/2006/relationships/hyperlink" Target="https://www.dhs.wisconsin.gov/gac/38044portageamendment4.pdf" TargetMode="External"/><Relationship Id="rId234" Type="http://schemas.openxmlformats.org/officeDocument/2006/relationships/hyperlink" Target="https://www.dhs.wisconsin.gov/gac/37998columbiaamendment2.pdf" TargetMode="External"/><Relationship Id="rId420" Type="http://schemas.openxmlformats.org/officeDocument/2006/relationships/hyperlink" Target="https://www.dhs.wisconsin.gov/gac/38067wauwatosaamendment2.pdf" TargetMode="External"/><Relationship Id="rId616" Type="http://schemas.openxmlformats.org/officeDocument/2006/relationships/hyperlink" Target="https://www.dhs.wisconsin.gov/gac/38043polkamendment9.pdf" TargetMode="External"/><Relationship Id="rId2" Type="http://schemas.openxmlformats.org/officeDocument/2006/relationships/hyperlink" Target="https://www.dhs.wisconsin.gov/gac/38069winnebagoaddendum.pdf" TargetMode="External"/><Relationship Id="rId29" Type="http://schemas.openxmlformats.org/officeDocument/2006/relationships/hyperlink" Target="https://www.dhs.wisconsin.gov/gac/38041pepinaddendum.pdf" TargetMode="External"/><Relationship Id="rId255" Type="http://schemas.openxmlformats.org/officeDocument/2006/relationships/hyperlink" Target="https://www.dhs.wisconsin.gov/gac/38067wauwatosaamendment1.pdf" TargetMode="External"/><Relationship Id="rId276" Type="http://schemas.openxmlformats.org/officeDocument/2006/relationships/hyperlink" Target="https://www.dhs.wisconsin.gov/gac/38046racineamendment2.pdf" TargetMode="External"/><Relationship Id="rId297" Type="http://schemas.openxmlformats.org/officeDocument/2006/relationships/hyperlink" Target="https://www.dhs.wisconsin.gov/gac/38025lafayetteamendment1.pdf" TargetMode="External"/><Relationship Id="rId441" Type="http://schemas.openxmlformats.org/officeDocument/2006/relationships/hyperlink" Target="https://www.dhs.wisconsin.gov/gac/38046racineamendment5.pdf" TargetMode="External"/><Relationship Id="rId462" Type="http://schemas.openxmlformats.org/officeDocument/2006/relationships/hyperlink" Target="https://www.dhs.wisconsin.gov/gac/38025lafayetteamendment2.pdf" TargetMode="External"/><Relationship Id="rId483" Type="http://schemas.openxmlformats.org/officeDocument/2006/relationships/hyperlink" Target="https://www.dhs.wisconsin.gov/gac/38004douglasamendment2.pdf" TargetMode="External"/><Relationship Id="rId518" Type="http://schemas.openxmlformats.org/officeDocument/2006/relationships/hyperlink" Target="https://www.dhs.wisconsin.gov/gac/37999crawfordamendment3.pdf" TargetMode="External"/><Relationship Id="rId539" Type="http://schemas.openxmlformats.org/officeDocument/2006/relationships/hyperlink" Target="https://www.dhs.wisconsin.gov/gac/38020jeffersonamendment6.pdf" TargetMode="External"/><Relationship Id="rId40" Type="http://schemas.openxmlformats.org/officeDocument/2006/relationships/hyperlink" Target="https://www.dhs.wisconsin.gov/gac/38030marinetteaddendum.pdf" TargetMode="External"/><Relationship Id="rId115" Type="http://schemas.openxmlformats.org/officeDocument/2006/relationships/hyperlink" Target="https://www.dhs.wisconsin.gov/gac/38066wausharaamendment1.pdf" TargetMode="External"/><Relationship Id="rId136" Type="http://schemas.openxmlformats.org/officeDocument/2006/relationships/hyperlink" Target="https://www.dhs.wisconsin.gov/gac/38070woodamendment1.pdf" TargetMode="External"/><Relationship Id="rId157" Type="http://schemas.openxmlformats.org/officeDocument/2006/relationships/hyperlink" Target="https://www.dhs.wisconsin.gov/gac/38040washingtonozaukeeamendment2.pdf" TargetMode="External"/><Relationship Id="rId178" Type="http://schemas.openxmlformats.org/officeDocument/2006/relationships/hyperlink" Target="https://www.dhs.wisconsin.gov/gac/38002dodgeamendment1.pdf" TargetMode="External"/><Relationship Id="rId301" Type="http://schemas.openxmlformats.org/officeDocument/2006/relationships/hyperlink" Target="https://www.dhs.wisconsin.gov/gac/38021juneauamendment5.pdf" TargetMode="External"/><Relationship Id="rId322" Type="http://schemas.openxmlformats.org/officeDocument/2006/relationships/hyperlink" Target="https://www.dhs.wisconsin.gov/gac/38000cudahyamendment2.pdf" TargetMode="External"/><Relationship Id="rId343" Type="http://schemas.openxmlformats.org/officeDocument/2006/relationships/hyperlink" Target="https://www.dhs.wisconsin.gov/gac/37993calumetamendment4.pdf" TargetMode="External"/><Relationship Id="rId364" Type="http://schemas.openxmlformats.org/officeDocument/2006/relationships/hyperlink" Target="https://www.dhs.wisconsin.gov/gac/38064waukeshaamendment5.pdf" TargetMode="External"/><Relationship Id="rId550" Type="http://schemas.openxmlformats.org/officeDocument/2006/relationships/hyperlink" Target="https://www.dhs.wisconsin.gov/gac/38031marquetteamendment5.pdf" TargetMode="External"/><Relationship Id="rId61" Type="http://schemas.openxmlformats.org/officeDocument/2006/relationships/hyperlink" Target="https://www.dhs.wisconsin.gov/gac/38009forestaddendum.pdf" TargetMode="External"/><Relationship Id="rId82" Type="http://schemas.openxmlformats.org/officeDocument/2006/relationships/hyperlink" Target="https://www.dhs.wisconsin.gov/gac/37987ashlandaddendum.pdf" TargetMode="External"/><Relationship Id="rId199" Type="http://schemas.openxmlformats.org/officeDocument/2006/relationships/hyperlink" Target="https://www.dhs.wisconsin.gov/gac/38039outagamieamendment2.pdf" TargetMode="External"/><Relationship Id="rId203" Type="http://schemas.openxmlformats.org/officeDocument/2006/relationships/hyperlink" Target="https://www.dhs.wisconsin.gov/gac/38068westallisamendment2.pdf" TargetMode="External"/><Relationship Id="rId385" Type="http://schemas.openxmlformats.org/officeDocument/2006/relationships/hyperlink" Target="https://www.dhs.wisconsin.gov/gac/38050saukamendment6.pdf" TargetMode="External"/><Relationship Id="rId571" Type="http://schemas.openxmlformats.org/officeDocument/2006/relationships/hyperlink" Target="https://www.dhs.wisconsin.gov/gac/38052shawanomenomineeamendment7.pdf" TargetMode="External"/><Relationship Id="rId592" Type="http://schemas.openxmlformats.org/officeDocument/2006/relationships/hyperlink" Target="https://www.dhs.wisconsin.gov/gac/38048rockamendment5.pdf" TargetMode="External"/><Relationship Id="rId606" Type="http://schemas.openxmlformats.org/officeDocument/2006/relationships/hyperlink" Target="https://www.dhs.wisconsin.gov/gac/38054southmilwaukeeamendment5.pdf" TargetMode="External"/><Relationship Id="rId19" Type="http://schemas.openxmlformats.org/officeDocument/2006/relationships/hyperlink" Target="https://www.dhs.wisconsin.gov/gac/38052shawanomenomineeaddendum.pdf" TargetMode="External"/><Relationship Id="rId224" Type="http://schemas.openxmlformats.org/officeDocument/2006/relationships/hyperlink" Target="https://www.dhs.wisconsin.gov/gac/38023kewauneeamendment4.pdf" TargetMode="External"/><Relationship Id="rId245" Type="http://schemas.openxmlformats.org/officeDocument/2006/relationships/hyperlink" Target="https://www.dhs.wisconsin.gov/gac/38045priceamendment5.pdf" TargetMode="External"/><Relationship Id="rId266" Type="http://schemas.openxmlformats.org/officeDocument/2006/relationships/hyperlink" Target="https://www.dhs.wisconsin.gov/gac/38056stfrancisamendment1.pdf" TargetMode="External"/><Relationship Id="rId287" Type="http://schemas.openxmlformats.org/officeDocument/2006/relationships/hyperlink" Target="https://www.dhs.wisconsin.gov/gac/38035northshoreamendment1.pdf" TargetMode="External"/><Relationship Id="rId410" Type="http://schemas.openxmlformats.org/officeDocument/2006/relationships/hyperlink" Target="https://www.dhs.wisconsin.gov/gac/38069winnebagoamendment6.pdf" TargetMode="External"/><Relationship Id="rId431" Type="http://schemas.openxmlformats.org/officeDocument/2006/relationships/hyperlink" Target="https://www.dhs.wisconsin.gov/gac/38056stfrancisamendment2.pdf" TargetMode="External"/><Relationship Id="rId452" Type="http://schemas.openxmlformats.org/officeDocument/2006/relationships/hyperlink" Target="https://www.dhs.wisconsin.gov/gac/38035northshoreamendment2.pdf" TargetMode="External"/><Relationship Id="rId473" Type="http://schemas.openxmlformats.org/officeDocument/2006/relationships/hyperlink" Target="https://www.dhs.wisconsin.gov/gac/38014greendaleamendment2.pdf" TargetMode="External"/><Relationship Id="rId494" Type="http://schemas.openxmlformats.org/officeDocument/2006/relationships/hyperlink" Target="https://www.dhs.wisconsin.gov/gac/37993calumetamendment5.pdf" TargetMode="External"/><Relationship Id="rId508" Type="http://schemas.openxmlformats.org/officeDocument/2006/relationships/hyperlink" Target="https://www.dhs.wisconsin.gov/gac/37989bayfieldamendment6.pdf" TargetMode="External"/><Relationship Id="rId529" Type="http://schemas.openxmlformats.org/officeDocument/2006/relationships/hyperlink" Target="https://www.dhs.wisconsin.gov/gac/38010franklinamendment3.pdf" TargetMode="External"/><Relationship Id="rId30" Type="http://schemas.openxmlformats.org/officeDocument/2006/relationships/hyperlink" Target="https://www.dhs.wisconsin.gov/gac/38040washingtonozaukeeaddendum.pdf" TargetMode="External"/><Relationship Id="rId105" Type="http://schemas.openxmlformats.org/officeDocument/2006/relationships/hyperlink" Target="https://www.dhs.wisconsin.gov/gac/38042pierceamendment1.pdf" TargetMode="External"/><Relationship Id="rId126" Type="http://schemas.openxmlformats.org/officeDocument/2006/relationships/hyperlink" Target="https://www.dhs.wisconsin.gov/gac/38033milwaukeeamendment2.pdf" TargetMode="External"/><Relationship Id="rId147" Type="http://schemas.openxmlformats.org/officeDocument/2006/relationships/hyperlink" Target="https://www.dhs.wisconsin.gov/gac/38055stcroixamendment3.pdf" TargetMode="External"/><Relationship Id="rId168" Type="http://schemas.openxmlformats.org/officeDocument/2006/relationships/hyperlink" Target="https://www.dhs.wisconsin.gov/gac/38021juneauamendment3.pdf" TargetMode="External"/><Relationship Id="rId312" Type="http://schemas.openxmlformats.org/officeDocument/2006/relationships/hyperlink" Target="https://www.dhs.wisconsin.gov/gac/38010franklinamendment1.pdf" TargetMode="External"/><Relationship Id="rId333" Type="http://schemas.openxmlformats.org/officeDocument/2006/relationships/hyperlink" Target="https://www.dhs.wisconsin.gov/gac/37988barronamendment4.pdf" TargetMode="External"/><Relationship Id="rId354" Type="http://schemas.openxmlformats.org/officeDocument/2006/relationships/hyperlink" Target="https://www.dhs.wisconsin.gov/gac/38037ocontoamendment4.pdf" TargetMode="External"/><Relationship Id="rId540" Type="http://schemas.openxmlformats.org/officeDocument/2006/relationships/hyperlink" Target="https://www.dhs.wisconsin.gov/gac/38021juneauamendment9.pdf" TargetMode="External"/><Relationship Id="rId51" Type="http://schemas.openxmlformats.org/officeDocument/2006/relationships/hyperlink" Target="https://www.dhs.wisconsin.gov/gac/38019jacksonaddendum.pdf" TargetMode="External"/><Relationship Id="rId72" Type="http://schemas.openxmlformats.org/officeDocument/2006/relationships/hyperlink" Target="https://www.dhs.wisconsin.gov/gac/37998columbiaaddendum.pdf" TargetMode="External"/><Relationship Id="rId93" Type="http://schemas.openxmlformats.org/officeDocument/2006/relationships/hyperlink" Target="https://www.dhs.wisconsin.gov/gac/38006eauclaireamendment1.pdf" TargetMode="External"/><Relationship Id="rId189" Type="http://schemas.openxmlformats.org/officeDocument/2006/relationships/hyperlink" Target="https://www.dhs.wisconsin.gov/gac/37996madisondaneamendment3.pdf" TargetMode="External"/><Relationship Id="rId375" Type="http://schemas.openxmlformats.org/officeDocument/2006/relationships/hyperlink" Target="https://www.dhs.wisconsin.gov/gac/38030marinetteamendment6.pdf" TargetMode="External"/><Relationship Id="rId396" Type="http://schemas.openxmlformats.org/officeDocument/2006/relationships/hyperlink" Target="https://www.dhs.wisconsin.gov/gac/37996madisondaneamendment7.pdf" TargetMode="External"/><Relationship Id="rId561" Type="http://schemas.openxmlformats.org/officeDocument/2006/relationships/hyperlink" Target="https://www.dhs.wisconsin.gov/gac/38042pierceamendment7.pdf" TargetMode="External"/><Relationship Id="rId582" Type="http://schemas.openxmlformats.org/officeDocument/2006/relationships/hyperlink" Target="https://www.dhs.wisconsin.gov/gac/38063watertownamendment3.pdf" TargetMode="External"/><Relationship Id="rId617" Type="http://schemas.openxmlformats.org/officeDocument/2006/relationships/hyperlink" Target="https://www.dhs.wisconsin.gov/gac/38046racineamendment7.pdf" TargetMode="External"/><Relationship Id="rId3" Type="http://schemas.openxmlformats.org/officeDocument/2006/relationships/hyperlink" Target="https://www.dhs.wisconsin.gov/gac/38068westallisaddendum.pdf" TargetMode="External"/><Relationship Id="rId214" Type="http://schemas.openxmlformats.org/officeDocument/2006/relationships/hyperlink" Target="https://www.dhs.wisconsin.gov/gac/38043polkamendment3.pdf" TargetMode="External"/><Relationship Id="rId235" Type="http://schemas.openxmlformats.org/officeDocument/2006/relationships/hyperlink" Target="https://www.dhs.wisconsin.gov/gac/37996madisondaneamendment4.pdf" TargetMode="External"/><Relationship Id="rId256" Type="http://schemas.openxmlformats.org/officeDocument/2006/relationships/hyperlink" Target="https://www.dhs.wisconsin.gov/gac/38066wausharaamendment3.pdf" TargetMode="External"/><Relationship Id="rId277" Type="http://schemas.openxmlformats.org/officeDocument/2006/relationships/hyperlink" Target="https://www.dhs.wisconsin.gov/gac/38045priceamendment6.pdf" TargetMode="External"/><Relationship Id="rId298" Type="http://schemas.openxmlformats.org/officeDocument/2006/relationships/hyperlink" Target="https://www.dhs.wisconsin.gov/gac/38024lacrosseamendment7.pdf" TargetMode="External"/><Relationship Id="rId400" Type="http://schemas.openxmlformats.org/officeDocument/2006/relationships/hyperlink" Target="https://www.dhs.wisconsin.gov/gac/38022kenoshaamendment7.pdf" TargetMode="External"/><Relationship Id="rId421" Type="http://schemas.openxmlformats.org/officeDocument/2006/relationships/hyperlink" Target="https://www.dhs.wisconsin.gov/gac/38066wausharaamendment.pdf" TargetMode="External"/><Relationship Id="rId442" Type="http://schemas.openxmlformats.org/officeDocument/2006/relationships/hyperlink" Target="https://www.dhs.wisconsin.gov/gac/38045priceamendment8.pdf" TargetMode="External"/><Relationship Id="rId463" Type="http://schemas.openxmlformats.org/officeDocument/2006/relationships/hyperlink" Target="https://www.dhs.wisconsin.gov/gac/38024lacrosseamendment11.pdf" TargetMode="External"/><Relationship Id="rId484" Type="http://schemas.openxmlformats.org/officeDocument/2006/relationships/hyperlink" Target="https://www.dhs.wisconsin.gov/gac/38003dooramendment5.pdf" TargetMode="External"/><Relationship Id="rId519" Type="http://schemas.openxmlformats.org/officeDocument/2006/relationships/hyperlink" Target="https://www.dhs.wisconsin.gov/gac/38000cudahyamendment4.pdf" TargetMode="External"/><Relationship Id="rId116" Type="http://schemas.openxmlformats.org/officeDocument/2006/relationships/hyperlink" Target="https://www.dhs.wisconsin.gov/gac/38050saukamendment2.pdf" TargetMode="External"/><Relationship Id="rId137" Type="http://schemas.openxmlformats.org/officeDocument/2006/relationships/hyperlink" Target="https://www.dhs.wisconsin.gov/gac/38069winnebagoamendment1.pdf" TargetMode="External"/><Relationship Id="rId158" Type="http://schemas.openxmlformats.org/officeDocument/2006/relationships/hyperlink" Target="https://www.dhs.wisconsin.gov/gac/38039outagamieamendment1.pdf" TargetMode="External"/><Relationship Id="rId302" Type="http://schemas.openxmlformats.org/officeDocument/2006/relationships/hyperlink" Target="https://www.dhs.wisconsin.gov/gac/38020jeffersonamendment3.pdf" TargetMode="External"/><Relationship Id="rId323" Type="http://schemas.openxmlformats.org/officeDocument/2006/relationships/hyperlink" Target="https://www.dhs.wisconsin.gov/gac/37999crawfordamendment1.pdf" TargetMode="External"/><Relationship Id="rId344" Type="http://schemas.openxmlformats.org/officeDocument/2006/relationships/hyperlink" Target="https://www.dhs.wisconsin.gov/gac/37995chippewaamendment6.pdf" TargetMode="External"/><Relationship Id="rId530" Type="http://schemas.openxmlformats.org/officeDocument/2006/relationships/hyperlink" Target="https://www.dhs.wisconsin.gov/gac/38011grantamendment6.pdf" TargetMode="External"/><Relationship Id="rId20" Type="http://schemas.openxmlformats.org/officeDocument/2006/relationships/hyperlink" Target="https://www.dhs.wisconsin.gov/gac/38051sawyeraddendum.pdf" TargetMode="External"/><Relationship Id="rId41" Type="http://schemas.openxmlformats.org/officeDocument/2006/relationships/hyperlink" Target="https://www.dhs.wisconsin.gov/gac/38029marathonaddendum.pdf" TargetMode="External"/><Relationship Id="rId62" Type="http://schemas.openxmlformats.org/officeDocument/2006/relationships/hyperlink" Target="https://www.dhs.wisconsin.gov/gac/38008fonddulacaddendum.pdf" TargetMode="External"/><Relationship Id="rId83" Type="http://schemas.openxmlformats.org/officeDocument/2006/relationships/hyperlink" Target="https://www.dhs.wisconsin.gov/gac/37986appletonaddendum.pdf" TargetMode="External"/><Relationship Id="rId179" Type="http://schemas.openxmlformats.org/officeDocument/2006/relationships/hyperlink" Target="https://www.dhs.wisconsin.gov/gac/37998columbiaamendment1.pdf" TargetMode="External"/><Relationship Id="rId365" Type="http://schemas.openxmlformats.org/officeDocument/2006/relationships/hyperlink" Target="https://www.dhs.wisconsin.gov/gac/38006eauclaireamendment7.pdf" TargetMode="External"/><Relationship Id="rId386" Type="http://schemas.openxmlformats.org/officeDocument/2006/relationships/hyperlink" Target="https://www.dhs.wisconsin.gov/gac/38055stcroixamendment6.pdf" TargetMode="External"/><Relationship Id="rId551" Type="http://schemas.openxmlformats.org/officeDocument/2006/relationships/hyperlink" Target="https://www.dhs.wisconsin.gov/gac/38032menashaamendment4.pdf" TargetMode="External"/><Relationship Id="rId572" Type="http://schemas.openxmlformats.org/officeDocument/2006/relationships/hyperlink" Target="https://www.dhs.wisconsin.gov/gac/38053sheboyganamendment6.pdf" TargetMode="External"/><Relationship Id="rId593" Type="http://schemas.openxmlformats.org/officeDocument/2006/relationships/hyperlink" Target="https://www.dhs.wisconsin.gov/gac/38041pepinamendment5.pdf" TargetMode="External"/><Relationship Id="rId607" Type="http://schemas.openxmlformats.org/officeDocument/2006/relationships/hyperlink" Target="https://www.dhs.wisconsin.gov/gac/38056stfrancisamendment5.pdf" TargetMode="External"/><Relationship Id="rId190" Type="http://schemas.openxmlformats.org/officeDocument/2006/relationships/hyperlink" Target="https://www.dhs.wisconsin.gov/gac/38006eauclaireamendment4.pdf" TargetMode="External"/><Relationship Id="rId204" Type="http://schemas.openxmlformats.org/officeDocument/2006/relationships/hyperlink" Target="https://www.dhs.wisconsin.gov/gac/38064waukeshaamendment3.pdf" TargetMode="External"/><Relationship Id="rId225" Type="http://schemas.openxmlformats.org/officeDocument/2006/relationships/hyperlink" Target="https://www.dhs.wisconsin.gov/gac/38022kenoshaamendment4.pdf" TargetMode="External"/><Relationship Id="rId246" Type="http://schemas.openxmlformats.org/officeDocument/2006/relationships/hyperlink" Target="https://www.dhs.wisconsin.gov/gac/38052shawanomenomineeamendment3.pdf" TargetMode="External"/><Relationship Id="rId267" Type="http://schemas.openxmlformats.org/officeDocument/2006/relationships/hyperlink" Target="https://www.dhs.wisconsin.gov/gac/38055stcroixamendment5.pdf" TargetMode="External"/><Relationship Id="rId288" Type="http://schemas.openxmlformats.org/officeDocument/2006/relationships/hyperlink" Target="https://www.dhs.wisconsin.gov/gac/38034monroeamendment3.pdf" TargetMode="External"/><Relationship Id="rId411" Type="http://schemas.openxmlformats.org/officeDocument/2006/relationships/hyperlink" Target="https://www.dhs.wisconsin.gov/gac/38069winnebagoamendment7.pdf" TargetMode="External"/><Relationship Id="rId432" Type="http://schemas.openxmlformats.org/officeDocument/2006/relationships/hyperlink" Target="https://www.dhs.wisconsin.gov/gac/38055stcroixamendment7.pdf" TargetMode="External"/><Relationship Id="rId453" Type="http://schemas.openxmlformats.org/officeDocument/2006/relationships/hyperlink" Target="https://www.dhs.wisconsin.gov/gac/38034monroeamendment5.pdf" TargetMode="External"/><Relationship Id="rId474" Type="http://schemas.openxmlformats.org/officeDocument/2006/relationships/hyperlink" Target="https://www.dhs.wisconsin.gov/gac/38013greenlakeamendment2.pdf" TargetMode="External"/><Relationship Id="rId509" Type="http://schemas.openxmlformats.org/officeDocument/2006/relationships/hyperlink" Target="https://www.dhs.wisconsin.gov/gac/37990brownamendment6.pdf" TargetMode="External"/><Relationship Id="rId106" Type="http://schemas.openxmlformats.org/officeDocument/2006/relationships/hyperlink" Target="https://www.dhs.wisconsin.gov/gac/38043polkamendment1.pdf" TargetMode="External"/><Relationship Id="rId127" Type="http://schemas.openxmlformats.org/officeDocument/2006/relationships/hyperlink" Target="https://www.dhs.wisconsin.gov/gac/38021juneauamendment2.pdf" TargetMode="External"/><Relationship Id="rId313" Type="http://schemas.openxmlformats.org/officeDocument/2006/relationships/hyperlink" Target="https://www.dhs.wisconsin.gov/gac/38009forestamendment3.pdf" TargetMode="External"/><Relationship Id="rId495" Type="http://schemas.openxmlformats.org/officeDocument/2006/relationships/hyperlink" Target="https://www.dhs.wisconsin.gov/gac/37992burnettamendment5.pdf" TargetMode="External"/><Relationship Id="rId10" Type="http://schemas.openxmlformats.org/officeDocument/2006/relationships/hyperlink" Target="https://www.dhs.wisconsin.gov/gac/38061walworthaddendum.pdf" TargetMode="External"/><Relationship Id="rId31" Type="http://schemas.openxmlformats.org/officeDocument/2006/relationships/hyperlink" Target="https://www.dhs.wisconsin.gov/gac/38039outagamieaddendum.pdf" TargetMode="External"/><Relationship Id="rId52" Type="http://schemas.openxmlformats.org/officeDocument/2006/relationships/hyperlink" Target="https://www.dhs.wisconsin.gov/gac/38018ironaddendum.pdf" TargetMode="External"/><Relationship Id="rId73" Type="http://schemas.openxmlformats.org/officeDocument/2006/relationships/hyperlink" Target="https://www.dhs.wisconsin.gov/gac/37997clarkaddendum.pdf" TargetMode="External"/><Relationship Id="rId94" Type="http://schemas.openxmlformats.org/officeDocument/2006/relationships/hyperlink" Target="https://www.dhs.wisconsin.gov/gac/38007florenceamendment1.pdf" TargetMode="External"/><Relationship Id="rId148" Type="http://schemas.openxmlformats.org/officeDocument/2006/relationships/hyperlink" Target="https://www.dhs.wisconsin.gov/gac/38053sheboyganamendment1.pdf" TargetMode="External"/><Relationship Id="rId169" Type="http://schemas.openxmlformats.org/officeDocument/2006/relationships/hyperlink" Target="https://www.dhs.wisconsin.gov/gac/38020jeffersonamendment1.pdf" TargetMode="External"/><Relationship Id="rId334" Type="http://schemas.openxmlformats.org/officeDocument/2006/relationships/hyperlink" Target="https://www.dhs.wisconsin.gov/gac/37987ashlandamendment3.pdf" TargetMode="External"/><Relationship Id="rId355" Type="http://schemas.openxmlformats.org/officeDocument/2006/relationships/hyperlink" Target="https://www.dhs.wisconsin.gov/gac/38040washingtonozaukeeamendment5.pdf" TargetMode="External"/><Relationship Id="rId376" Type="http://schemas.openxmlformats.org/officeDocument/2006/relationships/hyperlink" Target="https://www.dhs.wisconsin.gov/gac/38031marquetteamendment3.pdf" TargetMode="External"/><Relationship Id="rId397" Type="http://schemas.openxmlformats.org/officeDocument/2006/relationships/hyperlink" Target="https://www.dhs.wisconsin.gov/gac/38006eauclaireamendment8.pdf" TargetMode="External"/><Relationship Id="rId520" Type="http://schemas.openxmlformats.org/officeDocument/2006/relationships/hyperlink" Target="https://www.dhs.wisconsin.gov/gac/38001depereamendment3.pdf" TargetMode="External"/><Relationship Id="rId541" Type="http://schemas.openxmlformats.org/officeDocument/2006/relationships/hyperlink" Target="https://www.dhs.wisconsin.gov/gac/38022kenoshaamendment9.pdf" TargetMode="External"/><Relationship Id="rId562" Type="http://schemas.openxmlformats.org/officeDocument/2006/relationships/hyperlink" Target="https://www.dhs.wisconsin.gov/gac/38043polkamendment8.pdf" TargetMode="External"/><Relationship Id="rId583" Type="http://schemas.openxmlformats.org/officeDocument/2006/relationships/hyperlink" Target="https://www.dhs.wisconsin.gov/gac/38064waukeshaamendment7.pdf" TargetMode="External"/><Relationship Id="rId618" Type="http://schemas.openxmlformats.org/officeDocument/2006/relationships/hyperlink" Target="https://www.dhs.wisconsin.gov/gac/38051sawyeramendment9.pdf" TargetMode="External"/><Relationship Id="rId4" Type="http://schemas.openxmlformats.org/officeDocument/2006/relationships/hyperlink" Target="https://www.dhs.wisconsin.gov/gac/38067wauwatosaaddendum.pdf" TargetMode="External"/><Relationship Id="rId180" Type="http://schemas.openxmlformats.org/officeDocument/2006/relationships/hyperlink" Target="https://www.dhs.wisconsin.gov/gac/37996madisondaneamendment2.pdf" TargetMode="External"/><Relationship Id="rId215" Type="http://schemas.openxmlformats.org/officeDocument/2006/relationships/hyperlink" Target="https://www.dhs.wisconsin.gov/gac/38040washingtonozaukeeamendment3.pdf" TargetMode="External"/><Relationship Id="rId236" Type="http://schemas.openxmlformats.org/officeDocument/2006/relationships/hyperlink" Target="https://www.dhs.wisconsin.gov/gac/37995chippewaamendment4.pdf" TargetMode="External"/><Relationship Id="rId257" Type="http://schemas.openxmlformats.org/officeDocument/2006/relationships/hyperlink" Target="https://www.dhs.wisconsin.gov/gac/38065waupacaamendment5.pdf" TargetMode="External"/><Relationship Id="rId278" Type="http://schemas.openxmlformats.org/officeDocument/2006/relationships/hyperlink" Target="https://www.dhs.wisconsin.gov/gac/38044portageamendment5.pdf" TargetMode="External"/><Relationship Id="rId401" Type="http://schemas.openxmlformats.org/officeDocument/2006/relationships/hyperlink" Target="https://www.dhs.wisconsin.gov/gac/38024lacrosseamendment9.pdf" TargetMode="External"/><Relationship Id="rId422" Type="http://schemas.openxmlformats.org/officeDocument/2006/relationships/hyperlink" Target="https://www.dhs.wisconsin.gov/gac/38065waupacaamendment8.pdf" TargetMode="External"/><Relationship Id="rId443" Type="http://schemas.openxmlformats.org/officeDocument/2006/relationships/hyperlink" Target="https://www.dhs.wisconsin.gov/gac/38044portageamendment8.pdf" TargetMode="External"/><Relationship Id="rId464" Type="http://schemas.openxmlformats.org/officeDocument/2006/relationships/hyperlink" Target="https://www.dhs.wisconsin.gov/gac/38023kewauneeamendment7.pdf" TargetMode="External"/><Relationship Id="rId303" Type="http://schemas.openxmlformats.org/officeDocument/2006/relationships/hyperlink" Target="https://www.dhs.wisconsin.gov/gac/38019jacksonamendment3.pdf" TargetMode="External"/><Relationship Id="rId485" Type="http://schemas.openxmlformats.org/officeDocument/2006/relationships/hyperlink" Target="https://www.dhs.wisconsin.gov/gac/38002dodgeamendment5.pdf" TargetMode="External"/><Relationship Id="rId42" Type="http://schemas.openxmlformats.org/officeDocument/2006/relationships/hyperlink" Target="https://www.dhs.wisconsin.gov/gac/38028manitowocaddendum.pdf" TargetMode="External"/><Relationship Id="rId84" Type="http://schemas.openxmlformats.org/officeDocument/2006/relationships/hyperlink" Target="https://www.dhs.wisconsin.gov/gac/37985adamsaddendum.pdf" TargetMode="External"/><Relationship Id="rId138" Type="http://schemas.openxmlformats.org/officeDocument/2006/relationships/hyperlink" Target="https://www.dhs.wisconsin.gov/gac/38068westallisamendment1.pdf" TargetMode="External"/><Relationship Id="rId345" Type="http://schemas.openxmlformats.org/officeDocument/2006/relationships/hyperlink" Target="https://www.dhs.wisconsin.gov/gac/37996madisondaneamendment6.pdf" TargetMode="External"/><Relationship Id="rId387" Type="http://schemas.openxmlformats.org/officeDocument/2006/relationships/hyperlink" Target="https://www.dhs.wisconsin.gov/gac/38059vernonamendment4.pdf" TargetMode="External"/><Relationship Id="rId510" Type="http://schemas.openxmlformats.org/officeDocument/2006/relationships/hyperlink" Target="https://www.dhs.wisconsin.gov/gac/37991buffaloamendment6.pdf" TargetMode="External"/><Relationship Id="rId552" Type="http://schemas.openxmlformats.org/officeDocument/2006/relationships/hyperlink" Target="https://www.dhs.wisconsin.gov/gac/38033milwaukeeamendment9.pdf" TargetMode="External"/><Relationship Id="rId594" Type="http://schemas.openxmlformats.org/officeDocument/2006/relationships/hyperlink" Target="https://www.dhs.wisconsin.gov/gac/38014greendaleamendment4.pdf" TargetMode="External"/><Relationship Id="rId608" Type="http://schemas.openxmlformats.org/officeDocument/2006/relationships/hyperlink" Target="https://www.dhs.wisconsin.gov/gac/38069winnebagoamendment.pdf" TargetMode="External"/><Relationship Id="rId191" Type="http://schemas.openxmlformats.org/officeDocument/2006/relationships/hyperlink" Target="https://www.dhs.wisconsin.gov/gac/38022kenoshaamendment3.pdf" TargetMode="External"/><Relationship Id="rId205" Type="http://schemas.openxmlformats.org/officeDocument/2006/relationships/hyperlink" Target="https://www.dhs.wisconsin.gov/gac/38062washburnamendment3.pdf" TargetMode="External"/><Relationship Id="rId247" Type="http://schemas.openxmlformats.org/officeDocument/2006/relationships/hyperlink" Target="https://www.dhs.wisconsin.gov/gac/38058trempealeauamendment2.pdf" TargetMode="External"/><Relationship Id="rId412" Type="http://schemas.openxmlformats.org/officeDocument/2006/relationships/hyperlink" Target="https://www.dhs.wisconsin.gov/gac/38024lacrosseamendment10.pdf" TargetMode="External"/><Relationship Id="rId107" Type="http://schemas.openxmlformats.org/officeDocument/2006/relationships/hyperlink" Target="https://www.dhs.wisconsin.gov/gac/38044portageamendment1.pdf" TargetMode="External"/><Relationship Id="rId289" Type="http://schemas.openxmlformats.org/officeDocument/2006/relationships/hyperlink" Target="https://www.dhs.wisconsin.gov/gac/38033milwaukeeamendment5.pdf" TargetMode="External"/><Relationship Id="rId454" Type="http://schemas.openxmlformats.org/officeDocument/2006/relationships/hyperlink" Target="https://www.dhs.wisconsin.gov/gac/38033milwaukeeamendment8.pdf" TargetMode="External"/><Relationship Id="rId496" Type="http://schemas.openxmlformats.org/officeDocument/2006/relationships/hyperlink" Target="https://www.dhs.wisconsin.gov/gac/37991buffaloamendment5.pdf" TargetMode="External"/><Relationship Id="rId11" Type="http://schemas.openxmlformats.org/officeDocument/2006/relationships/hyperlink" Target="https://www.dhs.wisconsin.gov/gac/38060vilasaddendum.pdf" TargetMode="External"/><Relationship Id="rId53" Type="http://schemas.openxmlformats.org/officeDocument/2006/relationships/hyperlink" Target="https://www.dhs.wisconsin.gov/gac/38017iowaaddendum.pdf" TargetMode="External"/><Relationship Id="rId149" Type="http://schemas.openxmlformats.org/officeDocument/2006/relationships/hyperlink" Target="https://www.dhs.wisconsin.gov/gac/38052shawanomenomineeamendment2.pdf" TargetMode="External"/><Relationship Id="rId314" Type="http://schemas.openxmlformats.org/officeDocument/2006/relationships/hyperlink" Target="https://www.dhs.wisconsin.gov/gac/38008fonddulacamendment4.pdf" TargetMode="External"/><Relationship Id="rId356" Type="http://schemas.openxmlformats.org/officeDocument/2006/relationships/hyperlink" Target="https://www.dhs.wisconsin.gov/gac/38045priceamendment7.pdf" TargetMode="External"/><Relationship Id="rId398" Type="http://schemas.openxmlformats.org/officeDocument/2006/relationships/hyperlink" Target="https://www.dhs.wisconsin.gov/gac/38018ironamendment3.pdf" TargetMode="External"/><Relationship Id="rId521" Type="http://schemas.openxmlformats.org/officeDocument/2006/relationships/hyperlink" Target="https://www.dhs.wisconsin.gov/gac/38002dodgeamendment6.pdf" TargetMode="External"/><Relationship Id="rId563" Type="http://schemas.openxmlformats.org/officeDocument/2006/relationships/hyperlink" Target="https://www.dhs.wisconsin.gov/gac/38044portageamendment9.pdf" TargetMode="External"/><Relationship Id="rId619" Type="http://schemas.openxmlformats.org/officeDocument/2006/relationships/hyperlink" Target="https://www.dhs.wisconsin.gov/gac/38054southmilwaukeeamendment6.pdf" TargetMode="External"/><Relationship Id="rId95" Type="http://schemas.openxmlformats.org/officeDocument/2006/relationships/hyperlink" Target="https://www.dhs.wisconsin.gov/gac/38008fonddulacamendment1.pdf" TargetMode="External"/><Relationship Id="rId160" Type="http://schemas.openxmlformats.org/officeDocument/2006/relationships/hyperlink" Target="https://www.dhs.wisconsin.gov/gac/38037ocontoamendment1.pdf" TargetMode="External"/><Relationship Id="rId216" Type="http://schemas.openxmlformats.org/officeDocument/2006/relationships/hyperlink" Target="https://www.dhs.wisconsin.gov/gac/38039outagamieamendment3.pdf" TargetMode="External"/><Relationship Id="rId423" Type="http://schemas.openxmlformats.org/officeDocument/2006/relationships/hyperlink" Target="https://www.dhs.wisconsin.gov/gac/38064waukeshaamendment6.pdf" TargetMode="External"/><Relationship Id="rId258" Type="http://schemas.openxmlformats.org/officeDocument/2006/relationships/hyperlink" Target="https://www.dhs.wisconsin.gov/gac/38064waukeshaamendment4.pdf" TargetMode="External"/><Relationship Id="rId465" Type="http://schemas.openxmlformats.org/officeDocument/2006/relationships/hyperlink" Target="https://www.dhs.wisconsin.gov/gac/38022kenoshaamendment8.pdf" TargetMode="External"/><Relationship Id="rId22" Type="http://schemas.openxmlformats.org/officeDocument/2006/relationships/hyperlink" Target="https://www.dhs.wisconsin.gov/gac/38049ruskaddendum.pdf" TargetMode="External"/><Relationship Id="rId64" Type="http://schemas.openxmlformats.org/officeDocument/2006/relationships/hyperlink" Target="https://www.dhs.wisconsin.gov/gac/38006eauclaireaddendum.pdf" TargetMode="External"/><Relationship Id="rId118" Type="http://schemas.openxmlformats.org/officeDocument/2006/relationships/hyperlink" Target="https://www.dhs.wisconsin.gov/gac/38030marinetteamendment2.pdf" TargetMode="External"/><Relationship Id="rId325" Type="http://schemas.openxmlformats.org/officeDocument/2006/relationships/hyperlink" Target="https://www.dhs.wisconsin.gov/gac/37996madisondaneamendment5.pdf" TargetMode="External"/><Relationship Id="rId367" Type="http://schemas.openxmlformats.org/officeDocument/2006/relationships/hyperlink" Target="https://www.dhs.wisconsin.gov/gac/38009forestamendment4.pdf" TargetMode="External"/><Relationship Id="rId532" Type="http://schemas.openxmlformats.org/officeDocument/2006/relationships/hyperlink" Target="https://www.dhs.wisconsin.gov/gac/38013greenlakeamendment3.pdf" TargetMode="External"/><Relationship Id="rId574" Type="http://schemas.openxmlformats.org/officeDocument/2006/relationships/hyperlink" Target="https://www.dhs.wisconsin.gov/gac/38055stcroixamendment8.pdf" TargetMode="External"/><Relationship Id="rId171" Type="http://schemas.openxmlformats.org/officeDocument/2006/relationships/hyperlink" Target="https://www.dhs.wisconsin.gov/gac/38012greenamendment1.pdf" TargetMode="External"/><Relationship Id="rId227" Type="http://schemas.openxmlformats.org/officeDocument/2006/relationships/hyperlink" Target="https://www.dhs.wisconsin.gov/gac/38020jeffersonamendment2.pdf" TargetMode="External"/><Relationship Id="rId269" Type="http://schemas.openxmlformats.org/officeDocument/2006/relationships/hyperlink" Target="https://www.dhs.wisconsin.gov/gac/38053sheboyganamendment3.pdf" TargetMode="External"/><Relationship Id="rId434" Type="http://schemas.openxmlformats.org/officeDocument/2006/relationships/hyperlink" Target="https://www.dhs.wisconsin.gov/gac/38053sheboyganamendment5.pdf" TargetMode="External"/><Relationship Id="rId476" Type="http://schemas.openxmlformats.org/officeDocument/2006/relationships/hyperlink" Target="https://www.dhs.wisconsin.gov/gac/38011grantamendment5.pdf" TargetMode="External"/><Relationship Id="rId33" Type="http://schemas.openxmlformats.org/officeDocument/2006/relationships/hyperlink" Target="https://www.dhs.wisconsin.gov/gac/38037ocontoaddendum.pdf" TargetMode="External"/><Relationship Id="rId129" Type="http://schemas.openxmlformats.org/officeDocument/2006/relationships/hyperlink" Target="https://www.dhs.wisconsin.gov/gac/37995chippewaamendment2.pdf" TargetMode="External"/><Relationship Id="rId280" Type="http://schemas.openxmlformats.org/officeDocument/2006/relationships/hyperlink" Target="https://www.dhs.wisconsin.gov/gac/38042pierceamendment4.pdf" TargetMode="External"/><Relationship Id="rId336" Type="http://schemas.openxmlformats.org/officeDocument/2006/relationships/hyperlink" Target="https://www.dhs.wisconsin.gov/gac/37985adamsamendment1.pdf" TargetMode="External"/><Relationship Id="rId501" Type="http://schemas.openxmlformats.org/officeDocument/2006/relationships/hyperlink" Target="https://www.dhs.wisconsin.gov/gac/37986appletonamendment2.pdf" TargetMode="External"/><Relationship Id="rId543" Type="http://schemas.openxmlformats.org/officeDocument/2006/relationships/hyperlink" Target="https://www.dhs.wisconsin.gov/gac/38024lacrosseamendment12.pdf" TargetMode="External"/><Relationship Id="rId75" Type="http://schemas.openxmlformats.org/officeDocument/2006/relationships/hyperlink" Target="https://www.dhs.wisconsin.gov/gac/37995chippewaaddendum.pdf" TargetMode="External"/><Relationship Id="rId140" Type="http://schemas.openxmlformats.org/officeDocument/2006/relationships/hyperlink" Target="https://www.dhs.wisconsin.gov/gac/38064waukeshaamendment1.pdf" TargetMode="External"/><Relationship Id="rId182" Type="http://schemas.openxmlformats.org/officeDocument/2006/relationships/hyperlink" Target="https://www.dhs.wisconsin.gov/gac/37993calumetamendment1.pdf" TargetMode="External"/><Relationship Id="rId378" Type="http://schemas.openxmlformats.org/officeDocument/2006/relationships/hyperlink" Target="https://www.dhs.wisconsin.gov/gac/38032menashaamendment2.pdf" TargetMode="External"/><Relationship Id="rId403" Type="http://schemas.openxmlformats.org/officeDocument/2006/relationships/hyperlink" Target="https://www.dhs.wisconsin.gov/gac/38038oneidaamendment7.pdf" TargetMode="External"/><Relationship Id="rId585" Type="http://schemas.openxmlformats.org/officeDocument/2006/relationships/hyperlink" Target="https://www.dhs.wisconsin.gov/gac/38066wausharaamendment5.pdf" TargetMode="External"/><Relationship Id="rId6" Type="http://schemas.openxmlformats.org/officeDocument/2006/relationships/hyperlink" Target="https://www.dhs.wisconsin.gov/gac/38065waupacaaddendum.pdf" TargetMode="External"/><Relationship Id="rId238" Type="http://schemas.openxmlformats.org/officeDocument/2006/relationships/hyperlink" Target="https://www.dhs.wisconsin.gov/gac/37989bayfieldamendment2.pdf" TargetMode="External"/><Relationship Id="rId445" Type="http://schemas.openxmlformats.org/officeDocument/2006/relationships/hyperlink" Target="https://www.dhs.wisconsin.gov/gac/38042pierceamendment6.pdf" TargetMode="External"/><Relationship Id="rId487" Type="http://schemas.openxmlformats.org/officeDocument/2006/relationships/hyperlink" Target="https://www.dhs.wisconsin.gov/gac/38000cudahyamendment3.pdf" TargetMode="External"/><Relationship Id="rId610" Type="http://schemas.openxmlformats.org/officeDocument/2006/relationships/hyperlink" Target="https://www.dhs.wisconsin.gov/gac/37990brownamendment8.pdf" TargetMode="External"/><Relationship Id="rId291" Type="http://schemas.openxmlformats.org/officeDocument/2006/relationships/hyperlink" Target="https://www.dhs.wisconsin.gov/gac/38031marquetteamendment2.pdf" TargetMode="External"/><Relationship Id="rId305" Type="http://schemas.openxmlformats.org/officeDocument/2006/relationships/hyperlink" Target="https://www.dhs.wisconsin.gov/gac/38017iowaamendment1.pdf" TargetMode="External"/><Relationship Id="rId347" Type="http://schemas.openxmlformats.org/officeDocument/2006/relationships/hyperlink" Target="https://www.dhs.wisconsin.gov/gac/37998columbiaamendment4.pdf" TargetMode="External"/><Relationship Id="rId512" Type="http://schemas.openxmlformats.org/officeDocument/2006/relationships/hyperlink" Target="https://www.dhs.wisconsin.gov/gac/37993calumetamendment6.pdf" TargetMode="External"/><Relationship Id="rId44" Type="http://schemas.openxmlformats.org/officeDocument/2006/relationships/hyperlink" Target="https://www.dhs.wisconsin.gov/gac/38026langladeaddendum.pdf" TargetMode="External"/><Relationship Id="rId86" Type="http://schemas.openxmlformats.org/officeDocument/2006/relationships/hyperlink" Target="https://www.dhs.wisconsin.gov/gac/37991buffaloaddendum.pdf" TargetMode="External"/><Relationship Id="rId151" Type="http://schemas.openxmlformats.org/officeDocument/2006/relationships/hyperlink" Target="https://www.dhs.wisconsin.gov/gac/38050saukamendment3.pdf" TargetMode="External"/><Relationship Id="rId389" Type="http://schemas.openxmlformats.org/officeDocument/2006/relationships/hyperlink" Target="https://www.dhs.wisconsin.gov/gac/38062washburnamendment5.pdf" TargetMode="External"/><Relationship Id="rId554" Type="http://schemas.openxmlformats.org/officeDocument/2006/relationships/hyperlink" Target="https://www.dhs.wisconsin.gov/gac/38036oakcreekamendment3.pdf" TargetMode="External"/><Relationship Id="rId596" Type="http://schemas.openxmlformats.org/officeDocument/2006/relationships/hyperlink" Target="https://www.dhs.wisconsin.gov/gac/37988barronamendment8.pdf" TargetMode="External"/><Relationship Id="rId193" Type="http://schemas.openxmlformats.org/officeDocument/2006/relationships/hyperlink" Target="https://www.dhs.wisconsin.gov/gac/38029marathonamendment2.pdf" TargetMode="External"/><Relationship Id="rId207" Type="http://schemas.openxmlformats.org/officeDocument/2006/relationships/hyperlink" Target="https://www.dhs.wisconsin.gov/gac/38057tayloramendment2.pdf" TargetMode="External"/><Relationship Id="rId249" Type="http://schemas.openxmlformats.org/officeDocument/2006/relationships/hyperlink" Target="https://www.dhs.wisconsin.gov/gac/38060vilasamendment2.pdf" TargetMode="External"/><Relationship Id="rId414" Type="http://schemas.openxmlformats.org/officeDocument/2006/relationships/hyperlink" Target="https://www.dhs.wisconsin.gov/gac/38015greenfieldamendment2.pdf" TargetMode="External"/><Relationship Id="rId456" Type="http://schemas.openxmlformats.org/officeDocument/2006/relationships/hyperlink" Target="https://www.dhs.wisconsin.gov/gac/38031marquetteamendment4.pdf" TargetMode="External"/><Relationship Id="rId498" Type="http://schemas.openxmlformats.org/officeDocument/2006/relationships/hyperlink" Target="https://www.dhs.wisconsin.gov/gac/37989bayfieldamendment5.pdf" TargetMode="External"/><Relationship Id="rId621" Type="http://schemas.openxmlformats.org/officeDocument/2006/relationships/hyperlink" Target="https://www.dhs.wisconsin.gov/gac/38061walworthamendment7.pdf" TargetMode="External"/><Relationship Id="rId13" Type="http://schemas.openxmlformats.org/officeDocument/2006/relationships/hyperlink" Target="https://www.dhs.wisconsin.gov/gac/38058trempealeauaddendum.pdf" TargetMode="External"/><Relationship Id="rId109" Type="http://schemas.openxmlformats.org/officeDocument/2006/relationships/hyperlink" Target="https://www.dhs.wisconsin.gov/gac/38049ruskamendment1.pdf" TargetMode="External"/><Relationship Id="rId260" Type="http://schemas.openxmlformats.org/officeDocument/2006/relationships/hyperlink" Target="https://www.dhs.wisconsin.gov/gac/38062washburnamendment4.pdf" TargetMode="External"/><Relationship Id="rId316" Type="http://schemas.openxmlformats.org/officeDocument/2006/relationships/hyperlink" Target="https://www.dhs.wisconsin.gov/gac/38006eauclaireamendment6.pdf" TargetMode="External"/><Relationship Id="rId523" Type="http://schemas.openxmlformats.org/officeDocument/2006/relationships/hyperlink" Target="https://www.dhs.wisconsin.gov/gac/38004douglasamendment3.pdf" TargetMode="External"/><Relationship Id="rId55" Type="http://schemas.openxmlformats.org/officeDocument/2006/relationships/hyperlink" Target="https://www.dhs.wisconsin.gov/gac/38015greenfieldaddendum.pdf" TargetMode="External"/><Relationship Id="rId97" Type="http://schemas.openxmlformats.org/officeDocument/2006/relationships/hyperlink" Target="https://www.dhs.wisconsin.gov/gac/38021juneauamendment1.pdf" TargetMode="External"/><Relationship Id="rId120" Type="http://schemas.openxmlformats.org/officeDocument/2006/relationships/hyperlink" Target="https://www.dhs.wisconsin.gov/gac/38066wausharaamendment2.pdf" TargetMode="External"/><Relationship Id="rId358" Type="http://schemas.openxmlformats.org/officeDocument/2006/relationships/hyperlink" Target="https://www.dhs.wisconsin.gov/gac/38051sawyeramendment6.pdf" TargetMode="External"/><Relationship Id="rId565" Type="http://schemas.openxmlformats.org/officeDocument/2006/relationships/hyperlink" Target="https://www.dhs.wisconsin.gov/gac/38046racineamendment6.pdf" TargetMode="External"/><Relationship Id="rId162" Type="http://schemas.openxmlformats.org/officeDocument/2006/relationships/hyperlink" Target="https://www.dhs.wisconsin.gov/gac/38033milwaukeeamendment3.pdf" TargetMode="External"/><Relationship Id="rId218" Type="http://schemas.openxmlformats.org/officeDocument/2006/relationships/hyperlink" Target="https://www.dhs.wisconsin.gov/gac/38037ocontoamendment2.pdf" TargetMode="External"/><Relationship Id="rId425" Type="http://schemas.openxmlformats.org/officeDocument/2006/relationships/hyperlink" Target="https://www.dhs.wisconsin.gov/gac/38062washburnamendment7.pdf" TargetMode="External"/><Relationship Id="rId467" Type="http://schemas.openxmlformats.org/officeDocument/2006/relationships/hyperlink" Target="https://www.dhs.wisconsin.gov/gac/38020jeffersonamendment5.pdf" TargetMode="External"/><Relationship Id="rId271" Type="http://schemas.openxmlformats.org/officeDocument/2006/relationships/hyperlink" Target="https://www.dhs.wisconsin.gov/gac/38051sawyeramendment5.pdf" TargetMode="External"/><Relationship Id="rId24" Type="http://schemas.openxmlformats.org/officeDocument/2006/relationships/hyperlink" Target="https://www.dhs.wisconsin.gov/gac/38047richlandaddendum.pdf" TargetMode="External"/><Relationship Id="rId66" Type="http://schemas.openxmlformats.org/officeDocument/2006/relationships/hyperlink" Target="https://www.dhs.wisconsin.gov/gac/38004douglasaddendum.pdf" TargetMode="External"/><Relationship Id="rId131" Type="http://schemas.openxmlformats.org/officeDocument/2006/relationships/hyperlink" Target="https://www.dhs.wisconsin.gov/gac/38024lacrosseamendment1.pdf" TargetMode="External"/><Relationship Id="rId327" Type="http://schemas.openxmlformats.org/officeDocument/2006/relationships/hyperlink" Target="https://www.dhs.wisconsin.gov/gac/37994centralracineamendment1.pdf" TargetMode="External"/><Relationship Id="rId369" Type="http://schemas.openxmlformats.org/officeDocument/2006/relationships/hyperlink" Target="https://www.dhs.wisconsin.gov/gac/38019jacksonamendment4.pdf" TargetMode="External"/><Relationship Id="rId534" Type="http://schemas.openxmlformats.org/officeDocument/2006/relationships/hyperlink" Target="https://www.dhs.wisconsin.gov/gac/38015greenfieldamendment4.pdf" TargetMode="External"/><Relationship Id="rId576" Type="http://schemas.openxmlformats.org/officeDocument/2006/relationships/hyperlink" Target="https://www.dhs.wisconsin.gov/gac/38057tayloramendment6.pdf" TargetMode="External"/><Relationship Id="rId173" Type="http://schemas.openxmlformats.org/officeDocument/2006/relationships/hyperlink" Target="https://www.dhs.wisconsin.gov/gac/38009forestamendment1.pdf" TargetMode="External"/><Relationship Id="rId229" Type="http://schemas.openxmlformats.org/officeDocument/2006/relationships/hyperlink" Target="https://www.dhs.wisconsin.gov/gac/38009forestamendment2.pdf" TargetMode="External"/><Relationship Id="rId380" Type="http://schemas.openxmlformats.org/officeDocument/2006/relationships/hyperlink" Target="https://www.dhs.wisconsin.gov/gac/38038oneidaamendment6.pdf" TargetMode="External"/><Relationship Id="rId436" Type="http://schemas.openxmlformats.org/officeDocument/2006/relationships/hyperlink" Target="https://www.dhs.wisconsin.gov/gac/38051sawyeramendment7.pdf" TargetMode="External"/><Relationship Id="rId601" Type="http://schemas.openxmlformats.org/officeDocument/2006/relationships/hyperlink" Target="https://www.dhs.wisconsin.gov/gac/38006eauclaireamendment11.pdf" TargetMode="External"/><Relationship Id="rId240" Type="http://schemas.openxmlformats.org/officeDocument/2006/relationships/hyperlink" Target="https://www.dhs.wisconsin.gov/gac/37991buffaloamendment2.pdf" TargetMode="External"/><Relationship Id="rId478" Type="http://schemas.openxmlformats.org/officeDocument/2006/relationships/hyperlink" Target="https://www.dhs.wisconsin.gov/gac/38009forestamendment5.pdf" TargetMode="External"/><Relationship Id="rId35" Type="http://schemas.openxmlformats.org/officeDocument/2006/relationships/hyperlink" Target="https://www.dhs.wisconsin.gov/gac/38035northshoreaddendum.pdf" TargetMode="External"/><Relationship Id="rId77" Type="http://schemas.openxmlformats.org/officeDocument/2006/relationships/hyperlink" Target="https://www.dhs.wisconsin.gov/gac/37993calumetaddendum.pdf" TargetMode="External"/><Relationship Id="rId100" Type="http://schemas.openxmlformats.org/officeDocument/2006/relationships/hyperlink" Target="https://www.dhs.wisconsin.gov/gac/38029marathonamendment1.pdf" TargetMode="External"/><Relationship Id="rId282" Type="http://schemas.openxmlformats.org/officeDocument/2006/relationships/hyperlink" Target="https://www.dhs.wisconsin.gov/gac/38040washingtonozaukeeamendment4.pdf" TargetMode="External"/><Relationship Id="rId338" Type="http://schemas.openxmlformats.org/officeDocument/2006/relationships/hyperlink" Target="https://www.dhs.wisconsin.gov/gac/38046racineamendment3.pdf" TargetMode="External"/><Relationship Id="rId503" Type="http://schemas.openxmlformats.org/officeDocument/2006/relationships/hyperlink" Target="https://www.dhs.wisconsin.gov/gac/38023kewauneeamendment8.pdf" TargetMode="External"/><Relationship Id="rId545" Type="http://schemas.openxmlformats.org/officeDocument/2006/relationships/hyperlink" Target="https://www.dhs.wisconsin.gov/gac/38026langladeamendment3.pdf" TargetMode="External"/><Relationship Id="rId587" Type="http://schemas.openxmlformats.org/officeDocument/2006/relationships/hyperlink" Target="https://www.dhs.wisconsin.gov/gac/38068westallisamendment6.pdf" TargetMode="External"/><Relationship Id="rId8" Type="http://schemas.openxmlformats.org/officeDocument/2006/relationships/hyperlink" Target="https://www.dhs.wisconsin.gov/gac/38063watertownaddendum.pdf" TargetMode="External"/><Relationship Id="rId142" Type="http://schemas.openxmlformats.org/officeDocument/2006/relationships/hyperlink" Target="https://www.dhs.wisconsin.gov/gac/38061walworthamendment1.pdf" TargetMode="External"/><Relationship Id="rId184" Type="http://schemas.openxmlformats.org/officeDocument/2006/relationships/hyperlink" Target="https://www.dhs.wisconsin.gov/gac/37991buffaloamendment1.pdf" TargetMode="External"/><Relationship Id="rId391" Type="http://schemas.openxmlformats.org/officeDocument/2006/relationships/hyperlink" Target="https://www.dhs.wisconsin.gov/gac/38068westallisamendment4.pdf" TargetMode="External"/><Relationship Id="rId405" Type="http://schemas.openxmlformats.org/officeDocument/2006/relationships/hyperlink" Target="https://www.dhs.wisconsin.gov/gac/38043polkamendment6.pdf" TargetMode="External"/><Relationship Id="rId447" Type="http://schemas.openxmlformats.org/officeDocument/2006/relationships/hyperlink" Target="https://www.dhs.wisconsin.gov/gac/38040washingtonozaukeeamendment7.pdf" TargetMode="External"/><Relationship Id="rId612" Type="http://schemas.openxmlformats.org/officeDocument/2006/relationships/hyperlink" Target="https://www.dhs.wisconsin.gov/gac/37999crawfordamendment4.pdf" TargetMode="External"/><Relationship Id="rId251" Type="http://schemas.openxmlformats.org/officeDocument/2006/relationships/hyperlink" Target="https://www.dhs.wisconsin.gov/gac/38070woodamendment2.pdf" TargetMode="External"/><Relationship Id="rId489" Type="http://schemas.openxmlformats.org/officeDocument/2006/relationships/hyperlink" Target="https://www.dhs.wisconsin.gov/gac/37998columbiaamendment5.pdf" TargetMode="External"/><Relationship Id="rId46" Type="http://schemas.openxmlformats.org/officeDocument/2006/relationships/hyperlink" Target="https://www.dhs.wisconsin.gov/gac/38024lacrosseaddendum.pdf" TargetMode="External"/><Relationship Id="rId293" Type="http://schemas.openxmlformats.org/officeDocument/2006/relationships/hyperlink" Target="https://www.dhs.wisconsin.gov/gac/38029marathonamendment3.pdf" TargetMode="External"/><Relationship Id="rId307" Type="http://schemas.openxmlformats.org/officeDocument/2006/relationships/hyperlink" Target="https://www.dhs.wisconsin.gov/gac/38015greenfieldamendment1.pdf" TargetMode="External"/><Relationship Id="rId349" Type="http://schemas.openxmlformats.org/officeDocument/2006/relationships/hyperlink" Target="https://www.dhs.wisconsin.gov/gac/38003dooramendment4.pdf" TargetMode="External"/><Relationship Id="rId514" Type="http://schemas.openxmlformats.org/officeDocument/2006/relationships/hyperlink" Target="https://www.dhs.wisconsin.gov/gac/37995chippewaamendment8.pdf" TargetMode="External"/><Relationship Id="rId556" Type="http://schemas.openxmlformats.org/officeDocument/2006/relationships/hyperlink" Target="https://www.dhs.wisconsin.gov/gac/38037ocontoamendment6.pdf" TargetMode="External"/><Relationship Id="rId88" Type="http://schemas.openxmlformats.org/officeDocument/2006/relationships/hyperlink" Target="https://www.dhs.wisconsin.gov/gac/37988barronamendment1.pdf" TargetMode="External"/><Relationship Id="rId111" Type="http://schemas.openxmlformats.org/officeDocument/2006/relationships/hyperlink" Target="https://www.dhs.wisconsin.gov/gac/38051sawyeramendment1.pdf" TargetMode="External"/><Relationship Id="rId153" Type="http://schemas.openxmlformats.org/officeDocument/2006/relationships/hyperlink" Target="https://www.dhs.wisconsin.gov/gac/38045priceamendment2.pdf" TargetMode="External"/><Relationship Id="rId195" Type="http://schemas.openxmlformats.org/officeDocument/2006/relationships/hyperlink" Target="https://www.dhs.wisconsin.gov/gac/38046racineamendment1.pdf" TargetMode="External"/><Relationship Id="rId209" Type="http://schemas.openxmlformats.org/officeDocument/2006/relationships/hyperlink" Target="https://www.dhs.wisconsin.gov/gac/38053sheboyganamendment2.pdf" TargetMode="External"/><Relationship Id="rId360" Type="http://schemas.openxmlformats.org/officeDocument/2006/relationships/hyperlink" Target="https://www.dhs.wisconsin.gov/gac/38053sheboyganamendment4.pdf" TargetMode="External"/><Relationship Id="rId416" Type="http://schemas.openxmlformats.org/officeDocument/2006/relationships/hyperlink" Target="https://www.dhs.wisconsin.gov/gac/38012greenamendment2.pdf" TargetMode="External"/><Relationship Id="rId598" Type="http://schemas.openxmlformats.org/officeDocument/2006/relationships/hyperlink" Target="https://www.dhs.wisconsin.gov/gac/38056stfrancisamendment4.pdf" TargetMode="External"/><Relationship Id="rId220" Type="http://schemas.openxmlformats.org/officeDocument/2006/relationships/hyperlink" Target="https://www.dhs.wisconsin.gov/gac/38033milwaukeeamendment4.pdf" TargetMode="External"/><Relationship Id="rId458" Type="http://schemas.openxmlformats.org/officeDocument/2006/relationships/hyperlink" Target="https://www.dhs.wisconsin.gov/gac/38029marathonamendment4.pdf" TargetMode="External"/><Relationship Id="rId623" Type="http://schemas.openxmlformats.org/officeDocument/2006/relationships/printerSettings" Target="../printerSettings/printerSettings1.bin"/><Relationship Id="rId15" Type="http://schemas.openxmlformats.org/officeDocument/2006/relationships/hyperlink" Target="https://www.dhs.wisconsin.gov/gac/38056stfrancisaddendum.pdf" TargetMode="External"/><Relationship Id="rId57" Type="http://schemas.openxmlformats.org/officeDocument/2006/relationships/hyperlink" Target="https://www.dhs.wisconsin.gov/gac/38013greenlakeaddendum.pdf" TargetMode="External"/><Relationship Id="rId262" Type="http://schemas.openxmlformats.org/officeDocument/2006/relationships/hyperlink" Target="https://www.dhs.wisconsin.gov/gac/38060vilasamendment3.pdf" TargetMode="External"/><Relationship Id="rId318" Type="http://schemas.openxmlformats.org/officeDocument/2006/relationships/hyperlink" Target="https://www.dhs.wisconsin.gov/gac/38004douglasamendment1-0.pdf" TargetMode="External"/><Relationship Id="rId525" Type="http://schemas.openxmlformats.org/officeDocument/2006/relationships/hyperlink" Target="https://www.dhs.wisconsin.gov/gac/38006eauclaireamendment10.pdf" TargetMode="External"/><Relationship Id="rId567" Type="http://schemas.openxmlformats.org/officeDocument/2006/relationships/hyperlink" Target="https://www.dhs.wisconsin.gov/gac/38048rockamendment4.pdf" TargetMode="External"/><Relationship Id="rId99" Type="http://schemas.openxmlformats.org/officeDocument/2006/relationships/hyperlink" Target="https://www.dhs.wisconsin.gov/gac/38023kewauneeamendment1.pdf" TargetMode="External"/><Relationship Id="rId122" Type="http://schemas.openxmlformats.org/officeDocument/2006/relationships/hyperlink" Target="https://www.dhs.wisconsin.gov/gac/38055stcroixamendment2.pdf" TargetMode="External"/><Relationship Id="rId164" Type="http://schemas.openxmlformats.org/officeDocument/2006/relationships/hyperlink" Target="https://www.dhs.wisconsin.gov/gac/38028manitowocamendment1.pdf" TargetMode="External"/><Relationship Id="rId371" Type="http://schemas.openxmlformats.org/officeDocument/2006/relationships/hyperlink" Target="https://www.dhs.wisconsin.gov/gac/38021juneauamendment6.pdf" TargetMode="External"/><Relationship Id="rId427" Type="http://schemas.openxmlformats.org/officeDocument/2006/relationships/hyperlink" Target="https://www.dhs.wisconsin.gov/gac/38060vilasamendment5.pdf" TargetMode="External"/><Relationship Id="rId469" Type="http://schemas.openxmlformats.org/officeDocument/2006/relationships/hyperlink" Target="https://www.dhs.wisconsin.gov/gac/38018ironamendment4.pdf" TargetMode="External"/><Relationship Id="rId26" Type="http://schemas.openxmlformats.org/officeDocument/2006/relationships/hyperlink" Target="https://www.dhs.wisconsin.gov/gac/38044portageaddendum.pdf" TargetMode="External"/><Relationship Id="rId231" Type="http://schemas.openxmlformats.org/officeDocument/2006/relationships/hyperlink" Target="https://www.dhs.wisconsin.gov/gac/38006eauclaireamendment5.pdf" TargetMode="External"/><Relationship Id="rId273" Type="http://schemas.openxmlformats.org/officeDocument/2006/relationships/hyperlink" Target="https://www.dhs.wisconsin.gov/gac/38049ruskamendment4.pdf" TargetMode="External"/><Relationship Id="rId329" Type="http://schemas.openxmlformats.org/officeDocument/2006/relationships/hyperlink" Target="https://www.dhs.wisconsin.gov/gac/37992burnettamendment3.pdf" TargetMode="External"/><Relationship Id="rId480" Type="http://schemas.openxmlformats.org/officeDocument/2006/relationships/hyperlink" Target="https://www.dhs.wisconsin.gov/gac/38007florenceamendment6.pdf" TargetMode="External"/><Relationship Id="rId536" Type="http://schemas.openxmlformats.org/officeDocument/2006/relationships/hyperlink" Target="https://www.dhs.wisconsin.gov/gac/38017iowaamendment3.pdf" TargetMode="External"/><Relationship Id="rId68" Type="http://schemas.openxmlformats.org/officeDocument/2006/relationships/hyperlink" Target="https://www.dhs.wisconsin.gov/gac/38002dodgeaddendum.pdf" TargetMode="External"/><Relationship Id="rId133" Type="http://schemas.openxmlformats.org/officeDocument/2006/relationships/hyperlink" Target="https://www.dhs.wisconsin.gov/gac/38038oneidaamendment1.pdf" TargetMode="External"/><Relationship Id="rId175" Type="http://schemas.openxmlformats.org/officeDocument/2006/relationships/hyperlink" Target="https://www.dhs.wisconsin.gov/gac/38007florenceamendment2.pdf" TargetMode="External"/><Relationship Id="rId340" Type="http://schemas.openxmlformats.org/officeDocument/2006/relationships/hyperlink" Target="https://www.dhs.wisconsin.gov/gac/37989bayfieldamendment4.pdf" TargetMode="External"/><Relationship Id="rId578" Type="http://schemas.openxmlformats.org/officeDocument/2006/relationships/hyperlink" Target="https://www.dhs.wisconsin.gov/gac/38059vernonamendment6.pdf" TargetMode="External"/><Relationship Id="rId200" Type="http://schemas.openxmlformats.org/officeDocument/2006/relationships/hyperlink" Target="https://www.dhs.wisconsin.gov/gac/38045priceamendment4.pdf" TargetMode="External"/><Relationship Id="rId382" Type="http://schemas.openxmlformats.org/officeDocument/2006/relationships/hyperlink" Target="https://www.dhs.wisconsin.gov/gac/38042pierceamendment5.pdf" TargetMode="External"/><Relationship Id="rId438" Type="http://schemas.openxmlformats.org/officeDocument/2006/relationships/hyperlink" Target="https://www.dhs.wisconsin.gov/gac/38049ruskamendment6.pdf" TargetMode="External"/><Relationship Id="rId603" Type="http://schemas.openxmlformats.org/officeDocument/2006/relationships/hyperlink" Target="https://www.dhs.wisconsin.gov/gac/38038oneidaamendment11.pdf" TargetMode="External"/><Relationship Id="rId242" Type="http://schemas.openxmlformats.org/officeDocument/2006/relationships/hyperlink" Target="https://www.dhs.wisconsin.gov/gac/38003dooramendment2.pdf" TargetMode="External"/><Relationship Id="rId284" Type="http://schemas.openxmlformats.org/officeDocument/2006/relationships/hyperlink" Target="https://www.dhs.wisconsin.gov/gac/38038oneidaamendment5.pdf" TargetMode="External"/><Relationship Id="rId491" Type="http://schemas.openxmlformats.org/officeDocument/2006/relationships/hyperlink" Target="https://www.dhs.wisconsin.gov/gac/37996madisondaneamendment8.pdf" TargetMode="External"/><Relationship Id="rId505" Type="http://schemas.openxmlformats.org/officeDocument/2006/relationships/hyperlink" Target="https://www.dhs.wisconsin.gov/gac/37986appletonamendment3.pdf" TargetMode="External"/><Relationship Id="rId37" Type="http://schemas.openxmlformats.org/officeDocument/2006/relationships/hyperlink" Target="https://www.dhs.wisconsin.gov/gac/38033milwaukeeaddendum.pdf" TargetMode="External"/><Relationship Id="rId79" Type="http://schemas.openxmlformats.org/officeDocument/2006/relationships/hyperlink" Target="https://www.dhs.wisconsin.gov/gac/37990brownaddendum.pdf" TargetMode="External"/><Relationship Id="rId102" Type="http://schemas.openxmlformats.org/officeDocument/2006/relationships/hyperlink" Target="https://www.dhs.wisconsin.gov/gac/38031marquetteamendment1.pdf" TargetMode="External"/><Relationship Id="rId144" Type="http://schemas.openxmlformats.org/officeDocument/2006/relationships/hyperlink" Target="https://www.dhs.wisconsin.gov/gac/38059vernonamendment1.pdf" TargetMode="External"/><Relationship Id="rId547" Type="http://schemas.openxmlformats.org/officeDocument/2006/relationships/hyperlink" Target="https://www.dhs.wisconsin.gov/gac/38028manitowocamendment6.pdf" TargetMode="External"/><Relationship Id="rId589" Type="http://schemas.openxmlformats.org/officeDocument/2006/relationships/hyperlink" Target="https://www.dhs.wisconsin.gov/gac/38070woodamendment6.pdf" TargetMode="External"/><Relationship Id="rId90" Type="http://schemas.openxmlformats.org/officeDocument/2006/relationships/hyperlink" Target="https://www.dhs.wisconsin.gov/gac/37997clarkamendment1.pdf" TargetMode="External"/><Relationship Id="rId186" Type="http://schemas.openxmlformats.org/officeDocument/2006/relationships/hyperlink" Target="https://www.dhs.wisconsin.gov/gac/37988barronamendment2.pdf" TargetMode="External"/><Relationship Id="rId351" Type="http://schemas.openxmlformats.org/officeDocument/2006/relationships/hyperlink" Target="https://www.dhs.wisconsin.gov/gac/38007florenceamendment5.pdf" TargetMode="External"/><Relationship Id="rId393" Type="http://schemas.openxmlformats.org/officeDocument/2006/relationships/hyperlink" Target="https://www.dhs.wisconsin.gov/gac/38070woodamendment4.pdf" TargetMode="External"/><Relationship Id="rId407" Type="http://schemas.openxmlformats.org/officeDocument/2006/relationships/hyperlink" Target="https://www.dhs.wisconsin.gov/gac/38046racineamendment4.pdf" TargetMode="External"/><Relationship Id="rId449" Type="http://schemas.openxmlformats.org/officeDocument/2006/relationships/hyperlink" Target="https://www.dhs.wisconsin.gov/gac/38038oneidaamendment8.pdf" TargetMode="External"/><Relationship Id="rId614" Type="http://schemas.openxmlformats.org/officeDocument/2006/relationships/hyperlink" Target="https://www.dhs.wisconsin.gov/gac/38010franklinamendment4.pdf" TargetMode="External"/><Relationship Id="rId211" Type="http://schemas.openxmlformats.org/officeDocument/2006/relationships/hyperlink" Target="https://www.dhs.wisconsin.gov/gac/38050saukamendment4.pdf" TargetMode="External"/><Relationship Id="rId253" Type="http://schemas.openxmlformats.org/officeDocument/2006/relationships/hyperlink" Target="https://www.dhs.wisconsin.gov/gac/38069winnebagoamendment4.pdf" TargetMode="External"/><Relationship Id="rId295" Type="http://schemas.openxmlformats.org/officeDocument/2006/relationships/hyperlink" Target="https://www.dhs.wisconsin.gov/gac/38027lincolnamendment1.pdf" TargetMode="External"/><Relationship Id="rId309" Type="http://schemas.openxmlformats.org/officeDocument/2006/relationships/hyperlink" Target="https://www.dhs.wisconsin.gov/gac/38013greenlakeamendment1.pdf" TargetMode="External"/><Relationship Id="rId460" Type="http://schemas.openxmlformats.org/officeDocument/2006/relationships/hyperlink" Target="https://www.dhs.wisconsin.gov/gac/38027lincolnamendment2.pdf" TargetMode="External"/><Relationship Id="rId516" Type="http://schemas.openxmlformats.org/officeDocument/2006/relationships/hyperlink" Target="https://www.dhs.wisconsin.gov/gac/37997clarkamendment5.pdf" TargetMode="External"/><Relationship Id="rId48" Type="http://schemas.openxmlformats.org/officeDocument/2006/relationships/hyperlink" Target="https://www.dhs.wisconsin.gov/gac/38022kenoshaaddendum.pdf" TargetMode="External"/><Relationship Id="rId113" Type="http://schemas.openxmlformats.org/officeDocument/2006/relationships/hyperlink" Target="https://www.dhs.wisconsin.gov/gac/38062washburnamendment1.pdf" TargetMode="External"/><Relationship Id="rId320" Type="http://schemas.openxmlformats.org/officeDocument/2006/relationships/hyperlink" Target="https://www.dhs.wisconsin.gov/gac/38002dodgeamendment3.pdf" TargetMode="External"/><Relationship Id="rId558" Type="http://schemas.openxmlformats.org/officeDocument/2006/relationships/hyperlink" Target="https://www.dhs.wisconsin.gov/gac/38039outagamieamendment7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Robbyn.Kuester@dhs.wisconsin.gov" TargetMode="External"/><Relationship Id="rId117" Type="http://schemas.openxmlformats.org/officeDocument/2006/relationships/hyperlink" Target="mailto:Sara.Baars@dhs.wisconsin.gov" TargetMode="External"/><Relationship Id="rId21" Type="http://schemas.openxmlformats.org/officeDocument/2006/relationships/hyperlink" Target="mailto:Leah.Ludlum@dhs.wisconsin.gov" TargetMode="External"/><Relationship Id="rId42" Type="http://schemas.openxmlformats.org/officeDocument/2006/relationships/hyperlink" Target="mailto:Marilyn.Bolton@dhs.wisconsin.gov" TargetMode="External"/><Relationship Id="rId47" Type="http://schemas.openxmlformats.org/officeDocument/2006/relationships/hyperlink" Target="mailto:Jacqueline.SillsWare@dhs.wisconsin.gov" TargetMode="External"/><Relationship Id="rId63" Type="http://schemas.openxmlformats.org/officeDocument/2006/relationships/hyperlink" Target="mailto:mary.rosecky@dhs.wisconsin.gov" TargetMode="External"/><Relationship Id="rId68" Type="http://schemas.openxmlformats.org/officeDocument/2006/relationships/hyperlink" Target="mailto:mary.rosecky@dhs.wisconsin.gov" TargetMode="External"/><Relationship Id="rId84" Type="http://schemas.openxmlformats.org/officeDocument/2006/relationships/hyperlink" Target="mailto:melissa.heinz@dhs.wisconsin.gov" TargetMode="External"/><Relationship Id="rId89" Type="http://schemas.openxmlformats.org/officeDocument/2006/relationships/hyperlink" Target="mailto:Marilyn.Bolton@dhs.wisconsin.gov" TargetMode="External"/><Relationship Id="rId112" Type="http://schemas.openxmlformats.org/officeDocument/2006/relationships/hyperlink" Target="mailto:James.Lawrence@dhs.wisconsin.gov" TargetMode="External"/><Relationship Id="rId133" Type="http://schemas.openxmlformats.org/officeDocument/2006/relationships/hyperlink" Target="mailto:Christa.Cupp@dhs.wisconsin.gov" TargetMode="External"/><Relationship Id="rId138" Type="http://schemas.openxmlformats.org/officeDocument/2006/relationships/hyperlink" Target="mailto:Deborah.Heim@dhs.wisconsin.gov" TargetMode="External"/><Relationship Id="rId154" Type="http://schemas.openxmlformats.org/officeDocument/2006/relationships/hyperlink" Target="mailto:charlottea.ahrens@wisconsin.gov" TargetMode="External"/><Relationship Id="rId159" Type="http://schemas.openxmlformats.org/officeDocument/2006/relationships/hyperlink" Target="mailto:Janet.Kazmierczak@dhs.wisconsin.gov" TargetMode="External"/><Relationship Id="rId175" Type="http://schemas.openxmlformats.org/officeDocument/2006/relationships/hyperlink" Target="mailto:Jessica.Maloney@dhs.wisconsin.gov" TargetMode="External"/><Relationship Id="rId170" Type="http://schemas.openxmlformats.org/officeDocument/2006/relationships/hyperlink" Target="mailto:Janet.Kazmierczak@dhs.wisconsin.gov" TargetMode="External"/><Relationship Id="rId191" Type="http://schemas.openxmlformats.org/officeDocument/2006/relationships/printerSettings" Target="../printerSettings/printerSettings3.bin"/><Relationship Id="rId16" Type="http://schemas.openxmlformats.org/officeDocument/2006/relationships/hyperlink" Target="mailto:Anthony.Zech@dhs.wisconsin.gov" TargetMode="External"/><Relationship Id="rId107" Type="http://schemas.openxmlformats.org/officeDocument/2006/relationships/hyperlink" Target="mailto:Deborah.PashaJames@dhs.wisconsin.gov" TargetMode="External"/><Relationship Id="rId11" Type="http://schemas.openxmlformats.org/officeDocument/2006/relationships/hyperlink" Target="mailto:Anthony.Zech@dhs.wisconsin.gov" TargetMode="External"/><Relationship Id="rId32" Type="http://schemas.openxmlformats.org/officeDocument/2006/relationships/hyperlink" Target="mailto:Ann.White@dhs.wisconsin.gov" TargetMode="External"/><Relationship Id="rId37" Type="http://schemas.openxmlformats.org/officeDocument/2006/relationships/hyperlink" Target="mailto:Marilyn.Bolton@dhs.wisconsin.gov" TargetMode="External"/><Relationship Id="rId53" Type="http://schemas.openxmlformats.org/officeDocument/2006/relationships/hyperlink" Target="mailto:KarenJ.Morris@dhs.wisconsin.gov" TargetMode="External"/><Relationship Id="rId58" Type="http://schemas.openxmlformats.org/officeDocument/2006/relationships/hyperlink" Target="mailto:Leah.Ludlum@dhs.wisconsin.gov" TargetMode="External"/><Relationship Id="rId74" Type="http://schemas.openxmlformats.org/officeDocument/2006/relationships/hyperlink" Target="mailto:mary.rosecky@dhs.wisconsin.gov" TargetMode="External"/><Relationship Id="rId79" Type="http://schemas.openxmlformats.org/officeDocument/2006/relationships/hyperlink" Target="mailto:melissa.heinz@dhs.wisconsin.gov" TargetMode="External"/><Relationship Id="rId102" Type="http://schemas.openxmlformats.org/officeDocument/2006/relationships/hyperlink" Target="mailto:Sheri.Siemers@dhs.wisconsin.gov" TargetMode="External"/><Relationship Id="rId123" Type="http://schemas.openxmlformats.org/officeDocument/2006/relationships/hyperlink" Target="mailto:Sara.Baars@dhs.wisconsin.gov" TargetMode="External"/><Relationship Id="rId128" Type="http://schemas.openxmlformats.org/officeDocument/2006/relationships/hyperlink" Target="mailto:Christa.Cupp@dhs.wisconsin.gov" TargetMode="External"/><Relationship Id="rId144" Type="http://schemas.openxmlformats.org/officeDocument/2006/relationships/hyperlink" Target="mailto:Deborah.Heim@dhs.wisconsin.gov" TargetMode="External"/><Relationship Id="rId149" Type="http://schemas.openxmlformats.org/officeDocument/2006/relationships/hyperlink" Target="mailto:charlottea.ahrens@wisconsin.gov" TargetMode="External"/><Relationship Id="rId5" Type="http://schemas.openxmlformats.org/officeDocument/2006/relationships/hyperlink" Target="mailto:Heidi.Massey@dhs.wisconsin.gov" TargetMode="External"/><Relationship Id="rId90" Type="http://schemas.openxmlformats.org/officeDocument/2006/relationships/hyperlink" Target="mailto:Ann.White@dhs.wisconsin.gov" TargetMode="External"/><Relationship Id="rId95" Type="http://schemas.openxmlformats.org/officeDocument/2006/relationships/hyperlink" Target="mailto:James.Lawrence@dhs.wisconsin.gov" TargetMode="External"/><Relationship Id="rId160" Type="http://schemas.openxmlformats.org/officeDocument/2006/relationships/hyperlink" Target="mailto:Janet.Kazmierczak@dhs.wisconsin.gov" TargetMode="External"/><Relationship Id="rId165" Type="http://schemas.openxmlformats.org/officeDocument/2006/relationships/hyperlink" Target="mailto:Janet.Kazmierczak@dhs.wisconsin.gov" TargetMode="External"/><Relationship Id="rId181" Type="http://schemas.openxmlformats.org/officeDocument/2006/relationships/hyperlink" Target="mailto:Jessica.Maloney@dhs.wisconsin.gov" TargetMode="External"/><Relationship Id="rId186" Type="http://schemas.openxmlformats.org/officeDocument/2006/relationships/hyperlink" Target="mailto:Jessica.Maloney@dhs.wisconsin.gov" TargetMode="External"/><Relationship Id="rId22" Type="http://schemas.openxmlformats.org/officeDocument/2006/relationships/hyperlink" Target="mailto:Leah.Ludlum@dhs.wisconsin.gov" TargetMode="External"/><Relationship Id="rId27" Type="http://schemas.openxmlformats.org/officeDocument/2006/relationships/hyperlink" Target="mailto:Barbara.Pevytoe@dhs.wisconsin.gov" TargetMode="External"/><Relationship Id="rId43" Type="http://schemas.openxmlformats.org/officeDocument/2006/relationships/hyperlink" Target="mailto:Diane.MoreauStodola@dhs.wisconsin.gov" TargetMode="External"/><Relationship Id="rId48" Type="http://schemas.openxmlformats.org/officeDocument/2006/relationships/hyperlink" Target="mailto:Jacqueline.SillsWare@dhs.wisconsin.gov" TargetMode="External"/><Relationship Id="rId64" Type="http://schemas.openxmlformats.org/officeDocument/2006/relationships/hyperlink" Target="mailto:mary.rosecky@dhs.wisconsin.gov" TargetMode="External"/><Relationship Id="rId69" Type="http://schemas.openxmlformats.org/officeDocument/2006/relationships/hyperlink" Target="mailto:mary.rosecky@dhs.wisconsin.gov" TargetMode="External"/><Relationship Id="rId113" Type="http://schemas.openxmlformats.org/officeDocument/2006/relationships/hyperlink" Target="mailto:James.Lawrence@dhs.wisconsin.gov" TargetMode="External"/><Relationship Id="rId118" Type="http://schemas.openxmlformats.org/officeDocument/2006/relationships/hyperlink" Target="mailto:Sara.Baars@dhs.wisconsin.gov" TargetMode="External"/><Relationship Id="rId134" Type="http://schemas.openxmlformats.org/officeDocument/2006/relationships/hyperlink" Target="mailto:Christa.Cupp@dhs.wisconsin.gov" TargetMode="External"/><Relationship Id="rId139" Type="http://schemas.openxmlformats.org/officeDocument/2006/relationships/hyperlink" Target="mailto:Deborah.Heim@dhs.wisconsin.gov" TargetMode="External"/><Relationship Id="rId80" Type="http://schemas.openxmlformats.org/officeDocument/2006/relationships/hyperlink" Target="mailto:melissa.heinz@dhs.wisconsin.gov" TargetMode="External"/><Relationship Id="rId85" Type="http://schemas.openxmlformats.org/officeDocument/2006/relationships/hyperlink" Target="mailto:melissa.heinz@dhs.wisconsin.gov" TargetMode="External"/><Relationship Id="rId150" Type="http://schemas.openxmlformats.org/officeDocument/2006/relationships/hyperlink" Target="mailto:charlottea.ahrens@wisconsin.gov" TargetMode="External"/><Relationship Id="rId155" Type="http://schemas.openxmlformats.org/officeDocument/2006/relationships/hyperlink" Target="mailto:Janet.Kazmierczak@dhs.wisconsin.gov" TargetMode="External"/><Relationship Id="rId171" Type="http://schemas.openxmlformats.org/officeDocument/2006/relationships/hyperlink" Target="mailto:Janet.Kazmierczak@dhs.wisconsin.gov" TargetMode="External"/><Relationship Id="rId176" Type="http://schemas.openxmlformats.org/officeDocument/2006/relationships/hyperlink" Target="mailto:Jessica.Maloney@dhs.wisconsin.gov" TargetMode="External"/><Relationship Id="rId12" Type="http://schemas.openxmlformats.org/officeDocument/2006/relationships/hyperlink" Target="mailto:Anthony.Zech@dhs.wisconsin.gov" TargetMode="External"/><Relationship Id="rId17" Type="http://schemas.openxmlformats.org/officeDocument/2006/relationships/hyperlink" Target="mailto:Anthony.Zech@dhs.wisconsin.gov" TargetMode="External"/><Relationship Id="rId33" Type="http://schemas.openxmlformats.org/officeDocument/2006/relationships/hyperlink" Target="mailto:Barbara.Pevytoe@dhs.wisconsin.gov" TargetMode="External"/><Relationship Id="rId38" Type="http://schemas.openxmlformats.org/officeDocument/2006/relationships/hyperlink" Target="mailto:Marilyn.Bolton@dhs.wisconsin.gov" TargetMode="External"/><Relationship Id="rId59" Type="http://schemas.openxmlformats.org/officeDocument/2006/relationships/hyperlink" Target="mailto:Leah.Ludlum@dhs.wisconsin.gov" TargetMode="External"/><Relationship Id="rId103" Type="http://schemas.openxmlformats.org/officeDocument/2006/relationships/hyperlink" Target="mailto:Sheri.Siemers@dhs.wisconsin.gov" TargetMode="External"/><Relationship Id="rId108" Type="http://schemas.openxmlformats.org/officeDocument/2006/relationships/hyperlink" Target="mailto:Michelle.Bailey@dhs.wisconsin.gov" TargetMode="External"/><Relationship Id="rId124" Type="http://schemas.openxmlformats.org/officeDocument/2006/relationships/hyperlink" Target="mailto:Christa.Cupp@dhs.wisconsin.gov" TargetMode="External"/><Relationship Id="rId129" Type="http://schemas.openxmlformats.org/officeDocument/2006/relationships/hyperlink" Target="mailto:Christa.Cupp@dhs.wisconsin.gov" TargetMode="External"/><Relationship Id="rId54" Type="http://schemas.openxmlformats.org/officeDocument/2006/relationships/hyperlink" Target="mailto:Brittany.Grogan@dhs.wisconsin.gov" TargetMode="External"/><Relationship Id="rId70" Type="http://schemas.openxmlformats.org/officeDocument/2006/relationships/hyperlink" Target="mailto:mary.rosecky@dhs.wisconsin.gov" TargetMode="External"/><Relationship Id="rId75" Type="http://schemas.openxmlformats.org/officeDocument/2006/relationships/hyperlink" Target="mailto:mary.rosecky@dhs.wisconsin.gov" TargetMode="External"/><Relationship Id="rId91" Type="http://schemas.openxmlformats.org/officeDocument/2006/relationships/hyperlink" Target="mailto:Ann.White@dhs.wisconsin.gov" TargetMode="External"/><Relationship Id="rId96" Type="http://schemas.openxmlformats.org/officeDocument/2006/relationships/hyperlink" Target="mailto:James.Lawrence@dhs.wisconsin.gov" TargetMode="External"/><Relationship Id="rId140" Type="http://schemas.openxmlformats.org/officeDocument/2006/relationships/hyperlink" Target="mailto:Deborah.Heim@dhs.wisconsin.gov" TargetMode="External"/><Relationship Id="rId145" Type="http://schemas.openxmlformats.org/officeDocument/2006/relationships/hyperlink" Target="mailto:Janet.Kazmierczak@dhs.wisconsin.gov" TargetMode="External"/><Relationship Id="rId161" Type="http://schemas.openxmlformats.org/officeDocument/2006/relationships/hyperlink" Target="mailto:Janet.Kazmierczak@dhs.wisconsin.gov" TargetMode="External"/><Relationship Id="rId166" Type="http://schemas.openxmlformats.org/officeDocument/2006/relationships/hyperlink" Target="mailto:Janet.Kazmierczak@dhs.wisconsin.gov" TargetMode="External"/><Relationship Id="rId182" Type="http://schemas.openxmlformats.org/officeDocument/2006/relationships/hyperlink" Target="mailto:Jessica.Maloney@dhs.wisconsin.gov" TargetMode="External"/><Relationship Id="rId187" Type="http://schemas.openxmlformats.org/officeDocument/2006/relationships/hyperlink" Target="mailto:Tana.Feiner@dhs.wisconsin.gov" TargetMode="External"/><Relationship Id="rId1" Type="http://schemas.openxmlformats.org/officeDocument/2006/relationships/hyperlink" Target="mailto:Jacqueline.SillsWare@dhs.wisconsin.gov" TargetMode="External"/><Relationship Id="rId6" Type="http://schemas.openxmlformats.org/officeDocument/2006/relationships/hyperlink" Target="mailto:Kitty.Kocol@dhs.wisconsin.gov" TargetMode="External"/><Relationship Id="rId23" Type="http://schemas.openxmlformats.org/officeDocument/2006/relationships/hyperlink" Target="mailto:Robbyn.Kuester@dhs.wisconsin.gov" TargetMode="External"/><Relationship Id="rId28" Type="http://schemas.openxmlformats.org/officeDocument/2006/relationships/hyperlink" Target="mailto:Barbara.Pevytoe@dhs.wisconsin.gov" TargetMode="External"/><Relationship Id="rId49" Type="http://schemas.openxmlformats.org/officeDocument/2006/relationships/hyperlink" Target="mailto:Jacqueline.SillsWare@dhs.wisconsin.gov" TargetMode="External"/><Relationship Id="rId114" Type="http://schemas.openxmlformats.org/officeDocument/2006/relationships/hyperlink" Target="mailto:James.Lawrence@dhs.wisconsin.gov" TargetMode="External"/><Relationship Id="rId119" Type="http://schemas.openxmlformats.org/officeDocument/2006/relationships/hyperlink" Target="mailto:Sara.Baars@dhs.wisconsin.gov" TargetMode="External"/><Relationship Id="rId44" Type="http://schemas.openxmlformats.org/officeDocument/2006/relationships/hyperlink" Target="mailto:Diane.MoreauStodola@dhs.wisconsin.gov" TargetMode="External"/><Relationship Id="rId60" Type="http://schemas.openxmlformats.org/officeDocument/2006/relationships/hyperlink" Target="mailto:Brittany.Grogan@dhs.wisconsin.gov" TargetMode="External"/><Relationship Id="rId65" Type="http://schemas.openxmlformats.org/officeDocument/2006/relationships/hyperlink" Target="mailto:mary.rosecky@dhs.wisconsin.gov" TargetMode="External"/><Relationship Id="rId81" Type="http://schemas.openxmlformats.org/officeDocument/2006/relationships/hyperlink" Target="mailto:melissa.heinz@dhs.wisconsin.gov" TargetMode="External"/><Relationship Id="rId86" Type="http://schemas.openxmlformats.org/officeDocument/2006/relationships/hyperlink" Target="mailto:Barbara.Pevytoe@dhs.wisconsin.gov" TargetMode="External"/><Relationship Id="rId130" Type="http://schemas.openxmlformats.org/officeDocument/2006/relationships/hyperlink" Target="mailto:Christa.Cupp@dhs.wisconsin.gov" TargetMode="External"/><Relationship Id="rId135" Type="http://schemas.openxmlformats.org/officeDocument/2006/relationships/hyperlink" Target="mailto:Christa.Cupp@dhs.wisconsin.gov" TargetMode="External"/><Relationship Id="rId151" Type="http://schemas.openxmlformats.org/officeDocument/2006/relationships/hyperlink" Target="mailto:charlottea.ahrens@wisconsin.gov" TargetMode="External"/><Relationship Id="rId156" Type="http://schemas.openxmlformats.org/officeDocument/2006/relationships/hyperlink" Target="mailto:Janet.Kazmierczak@dhs.wisconsin.gov" TargetMode="External"/><Relationship Id="rId177" Type="http://schemas.openxmlformats.org/officeDocument/2006/relationships/hyperlink" Target="mailto:Jessica.Maloney@dhs.wisconsin.gov" TargetMode="External"/><Relationship Id="rId172" Type="http://schemas.openxmlformats.org/officeDocument/2006/relationships/hyperlink" Target="mailto:Janet.Kazmierczak@dhs.wisconsin.gov" TargetMode="External"/><Relationship Id="rId13" Type="http://schemas.openxmlformats.org/officeDocument/2006/relationships/hyperlink" Target="mailto:Anthony.Zech@dhs.wisconsin.gov" TargetMode="External"/><Relationship Id="rId18" Type="http://schemas.openxmlformats.org/officeDocument/2006/relationships/hyperlink" Target="mailto:Anthony.Zech@dhs.wisconsin.gov" TargetMode="External"/><Relationship Id="rId39" Type="http://schemas.openxmlformats.org/officeDocument/2006/relationships/hyperlink" Target="mailto:Marilyn.Bolton@dhs.wisconsin.gov" TargetMode="External"/><Relationship Id="rId109" Type="http://schemas.openxmlformats.org/officeDocument/2006/relationships/hyperlink" Target="mailto:Michelle.Bailey@dhs.wisconsin.gov" TargetMode="External"/><Relationship Id="rId34" Type="http://schemas.openxmlformats.org/officeDocument/2006/relationships/hyperlink" Target="mailto:Barbara.Pevytoe@dhs.wisconsin.gov" TargetMode="External"/><Relationship Id="rId50" Type="http://schemas.openxmlformats.org/officeDocument/2006/relationships/hyperlink" Target="mailto:Jacqueline.SillsWare@dhs.wisconsin.gov" TargetMode="External"/><Relationship Id="rId55" Type="http://schemas.openxmlformats.org/officeDocument/2006/relationships/hyperlink" Target="mailto:KarenJ.Morris@dhs.wisconsin.gov" TargetMode="External"/><Relationship Id="rId76" Type="http://schemas.openxmlformats.org/officeDocument/2006/relationships/hyperlink" Target="mailto:mary.rosecky@dhs.wisconsin.gov" TargetMode="External"/><Relationship Id="rId97" Type="http://schemas.openxmlformats.org/officeDocument/2006/relationships/hyperlink" Target="mailto:James.Lawrence@dhs.wisconsin.gov" TargetMode="External"/><Relationship Id="rId104" Type="http://schemas.openxmlformats.org/officeDocument/2006/relationships/hyperlink" Target="mailto:Sheri.Siemers@dhs.wisconsin.gov" TargetMode="External"/><Relationship Id="rId120" Type="http://schemas.openxmlformats.org/officeDocument/2006/relationships/hyperlink" Target="mailto:Sara.Baars@dhs.wisconsin.gov" TargetMode="External"/><Relationship Id="rId125" Type="http://schemas.openxmlformats.org/officeDocument/2006/relationships/hyperlink" Target="mailto:Sara.Baars@dhs.wisconsin.gov" TargetMode="External"/><Relationship Id="rId141" Type="http://schemas.openxmlformats.org/officeDocument/2006/relationships/hyperlink" Target="mailto:Deborah.Heim@dhs.wisconsin.gov" TargetMode="External"/><Relationship Id="rId146" Type="http://schemas.openxmlformats.org/officeDocument/2006/relationships/hyperlink" Target="mailto:angela.nimsgern@wisconsin.gov" TargetMode="External"/><Relationship Id="rId167" Type="http://schemas.openxmlformats.org/officeDocument/2006/relationships/hyperlink" Target="mailto:Janet.Kazmierczak@dhs.wisconsin.gov" TargetMode="External"/><Relationship Id="rId188" Type="http://schemas.openxmlformats.org/officeDocument/2006/relationships/hyperlink" Target="mailto:Spencer.Straub@dhs.wisconsin.gov" TargetMode="External"/><Relationship Id="rId7" Type="http://schemas.openxmlformats.org/officeDocument/2006/relationships/hyperlink" Target="mailto:Anthony.Zech@dhs.wisconsin.gov" TargetMode="External"/><Relationship Id="rId71" Type="http://schemas.openxmlformats.org/officeDocument/2006/relationships/hyperlink" Target="mailto:mary.rosecky@dhs.wisconsin.gov" TargetMode="External"/><Relationship Id="rId92" Type="http://schemas.openxmlformats.org/officeDocument/2006/relationships/hyperlink" Target="mailto:James.Lawrence@dhs.wisconsin.gov" TargetMode="External"/><Relationship Id="rId162" Type="http://schemas.openxmlformats.org/officeDocument/2006/relationships/hyperlink" Target="mailto:Janet.Kazmierczak@dhs.wisconsin.gov" TargetMode="External"/><Relationship Id="rId183" Type="http://schemas.openxmlformats.org/officeDocument/2006/relationships/hyperlink" Target="mailto:Jessica.Maloney@dhs.wisconsin.gov" TargetMode="External"/><Relationship Id="rId2" Type="http://schemas.openxmlformats.org/officeDocument/2006/relationships/hyperlink" Target="mailto:Jacqueline.SillsWare@dhs.wisconsin.gov" TargetMode="External"/><Relationship Id="rId29" Type="http://schemas.openxmlformats.org/officeDocument/2006/relationships/hyperlink" Target="mailto:Barbara.Pevytoe@dhs.wisconsin.gov" TargetMode="External"/><Relationship Id="rId24" Type="http://schemas.openxmlformats.org/officeDocument/2006/relationships/hyperlink" Target="mailto:Robbyn.Kuester@dhs.wisconsin.gov" TargetMode="External"/><Relationship Id="rId40" Type="http://schemas.openxmlformats.org/officeDocument/2006/relationships/hyperlink" Target="mailto:Marilyn.Bolton@dhs.wisconsin.gov" TargetMode="External"/><Relationship Id="rId45" Type="http://schemas.openxmlformats.org/officeDocument/2006/relationships/hyperlink" Target="mailto:Diane.MoreauStodola@dhs.wisconsin.gov" TargetMode="External"/><Relationship Id="rId66" Type="http://schemas.openxmlformats.org/officeDocument/2006/relationships/hyperlink" Target="mailto:mary.rosecky@dhs.wisconsin.gov" TargetMode="External"/><Relationship Id="rId87" Type="http://schemas.openxmlformats.org/officeDocument/2006/relationships/hyperlink" Target="mailto:Marilyn.Bolton@dhs.wisconsin.gov" TargetMode="External"/><Relationship Id="rId110" Type="http://schemas.openxmlformats.org/officeDocument/2006/relationships/hyperlink" Target="mailto:Michelle.Bailey@dhs.wisconsin.gov" TargetMode="External"/><Relationship Id="rId115" Type="http://schemas.openxmlformats.org/officeDocument/2006/relationships/hyperlink" Target="mailto:James.Lawrence@dhs.wisconsin.gov" TargetMode="External"/><Relationship Id="rId131" Type="http://schemas.openxmlformats.org/officeDocument/2006/relationships/hyperlink" Target="mailto:Christa.Cupp@dhs.wisconsin.gov" TargetMode="External"/><Relationship Id="rId136" Type="http://schemas.openxmlformats.org/officeDocument/2006/relationships/hyperlink" Target="mailto:Deborah.Heim@dhs.wisconsin.gov" TargetMode="External"/><Relationship Id="rId157" Type="http://schemas.openxmlformats.org/officeDocument/2006/relationships/hyperlink" Target="mailto:Janet.Kazmierczak@dhs.wisconsin.gov" TargetMode="External"/><Relationship Id="rId178" Type="http://schemas.openxmlformats.org/officeDocument/2006/relationships/hyperlink" Target="mailto:Jessica.Maloney@dhs.wisconsin.gov" TargetMode="External"/><Relationship Id="rId61" Type="http://schemas.openxmlformats.org/officeDocument/2006/relationships/hyperlink" Target="mailto:mary.rosecky@dhs.wisconsin.gov" TargetMode="External"/><Relationship Id="rId82" Type="http://schemas.openxmlformats.org/officeDocument/2006/relationships/hyperlink" Target="mailto:melissa.heinz@dhs.wisconsin.gov" TargetMode="External"/><Relationship Id="rId152" Type="http://schemas.openxmlformats.org/officeDocument/2006/relationships/hyperlink" Target="mailto:charlottea.ahrens@wisconsin.gov" TargetMode="External"/><Relationship Id="rId173" Type="http://schemas.openxmlformats.org/officeDocument/2006/relationships/hyperlink" Target="mailto:Jessica.Maloney@dhs.wisconsin.gov" TargetMode="External"/><Relationship Id="rId19" Type="http://schemas.openxmlformats.org/officeDocument/2006/relationships/hyperlink" Target="mailto:Anthony.Zech@dhs.wisconsin.gov" TargetMode="External"/><Relationship Id="rId14" Type="http://schemas.openxmlformats.org/officeDocument/2006/relationships/hyperlink" Target="mailto:Anthony.Zech@dhs.wisconsin.gov" TargetMode="External"/><Relationship Id="rId30" Type="http://schemas.openxmlformats.org/officeDocument/2006/relationships/hyperlink" Target="mailto:Marilyn.Bolton@dhs.wisconsin.gov" TargetMode="External"/><Relationship Id="rId35" Type="http://schemas.openxmlformats.org/officeDocument/2006/relationships/hyperlink" Target="mailto:Barbara.Pevytoe@dhs.wisconsin.gov" TargetMode="External"/><Relationship Id="rId56" Type="http://schemas.openxmlformats.org/officeDocument/2006/relationships/hyperlink" Target="mailto:Kate.Gillespie@dhs.wisconsin.gov" TargetMode="External"/><Relationship Id="rId77" Type="http://schemas.openxmlformats.org/officeDocument/2006/relationships/hyperlink" Target="mailto:melissa.heinz@dhs.wisconsin.gov" TargetMode="External"/><Relationship Id="rId100" Type="http://schemas.openxmlformats.org/officeDocument/2006/relationships/hyperlink" Target="mailto:WCurtis.Marshall@dhs.wisconsin.gov" TargetMode="External"/><Relationship Id="rId105" Type="http://schemas.openxmlformats.org/officeDocument/2006/relationships/hyperlink" Target="mailto:Sheri.Siemers@dhs.wisconsin.gov" TargetMode="External"/><Relationship Id="rId126" Type="http://schemas.openxmlformats.org/officeDocument/2006/relationships/hyperlink" Target="mailto:Sara.Baars@dhs.wisconsin.gov" TargetMode="External"/><Relationship Id="rId147" Type="http://schemas.openxmlformats.org/officeDocument/2006/relationships/hyperlink" Target="mailto:angela.nimsgern@wisconsin.gov" TargetMode="External"/><Relationship Id="rId168" Type="http://schemas.openxmlformats.org/officeDocument/2006/relationships/hyperlink" Target="mailto:Janet.Kazmierczak@dhs.wisconsin.gov" TargetMode="External"/><Relationship Id="rId8" Type="http://schemas.openxmlformats.org/officeDocument/2006/relationships/hyperlink" Target="mailto:Anthony.Zech@dhs.wisconsin.gov" TargetMode="External"/><Relationship Id="rId51" Type="http://schemas.openxmlformats.org/officeDocument/2006/relationships/hyperlink" Target="mailto:Jacqueline.SillsWare@dhs.wisconsin.gov" TargetMode="External"/><Relationship Id="rId72" Type="http://schemas.openxmlformats.org/officeDocument/2006/relationships/hyperlink" Target="mailto:mary.rosecky@dhs.wisconsin.gov" TargetMode="External"/><Relationship Id="rId93" Type="http://schemas.openxmlformats.org/officeDocument/2006/relationships/hyperlink" Target="mailto:James.Lawrence@dhs.wisconsin.gov" TargetMode="External"/><Relationship Id="rId98" Type="http://schemas.openxmlformats.org/officeDocument/2006/relationships/hyperlink" Target="mailto:WCurtis.Marshall@dhs.wisconsin.gov" TargetMode="External"/><Relationship Id="rId121" Type="http://schemas.openxmlformats.org/officeDocument/2006/relationships/hyperlink" Target="mailto:Sara.Baars@dhs.wisconsin.gov" TargetMode="External"/><Relationship Id="rId142" Type="http://schemas.openxmlformats.org/officeDocument/2006/relationships/hyperlink" Target="mailto:Deborah.Heim@dhs.wisconsin.gov" TargetMode="External"/><Relationship Id="rId163" Type="http://schemas.openxmlformats.org/officeDocument/2006/relationships/hyperlink" Target="mailto:Janet.Kazmierczak@dhs.wisconsin.gov" TargetMode="External"/><Relationship Id="rId184" Type="http://schemas.openxmlformats.org/officeDocument/2006/relationships/hyperlink" Target="mailto:Jessica.Maloney@dhs.wisconsin.gov" TargetMode="External"/><Relationship Id="rId189" Type="http://schemas.openxmlformats.org/officeDocument/2006/relationships/hyperlink" Target="mailto:Spencer.Straub@dhs.wisconsin.gov" TargetMode="External"/><Relationship Id="rId3" Type="http://schemas.openxmlformats.org/officeDocument/2006/relationships/hyperlink" Target="mailto:Stephanie.Borchardt@dhs.wisconsin.gov" TargetMode="External"/><Relationship Id="rId25" Type="http://schemas.openxmlformats.org/officeDocument/2006/relationships/hyperlink" Target="mailto:Robbyn.Kuester@dhs.wisconsin.gov" TargetMode="External"/><Relationship Id="rId46" Type="http://schemas.openxmlformats.org/officeDocument/2006/relationships/hyperlink" Target="mailto:Diane.MoreauStodola@dhs.wisconsin.gov" TargetMode="External"/><Relationship Id="rId67" Type="http://schemas.openxmlformats.org/officeDocument/2006/relationships/hyperlink" Target="mailto:mary.rosecky@dhs.wisconsin.gov" TargetMode="External"/><Relationship Id="rId116" Type="http://schemas.openxmlformats.org/officeDocument/2006/relationships/hyperlink" Target="mailto:Sara.Baars@dhs.wisconsin.gov" TargetMode="External"/><Relationship Id="rId137" Type="http://schemas.openxmlformats.org/officeDocument/2006/relationships/hyperlink" Target="mailto:Deborah.Heim@dhs.wisconsin.gov" TargetMode="External"/><Relationship Id="rId158" Type="http://schemas.openxmlformats.org/officeDocument/2006/relationships/hyperlink" Target="mailto:Janet.Kazmierczak@dhs.wisconsin.gov" TargetMode="External"/><Relationship Id="rId20" Type="http://schemas.openxmlformats.org/officeDocument/2006/relationships/hyperlink" Target="mailto:Anthony.Zech@dhs.wisconsin.gov" TargetMode="External"/><Relationship Id="rId41" Type="http://schemas.openxmlformats.org/officeDocument/2006/relationships/hyperlink" Target="mailto:Marilyn.Bolton@dhs.wisconsin.gov" TargetMode="External"/><Relationship Id="rId62" Type="http://schemas.openxmlformats.org/officeDocument/2006/relationships/hyperlink" Target="mailto:mary.rosecky@dhs.wisconsin.gov" TargetMode="External"/><Relationship Id="rId83" Type="http://schemas.openxmlformats.org/officeDocument/2006/relationships/hyperlink" Target="mailto:melissa.heinz@dhs.wisconsin.gov" TargetMode="External"/><Relationship Id="rId88" Type="http://schemas.openxmlformats.org/officeDocument/2006/relationships/hyperlink" Target="mailto:Marilyn.Bolton@dhs.wisconsin.gov" TargetMode="External"/><Relationship Id="rId111" Type="http://schemas.openxmlformats.org/officeDocument/2006/relationships/hyperlink" Target="mailto:Michelle.Bailey@dhs.wisconsin.gov" TargetMode="External"/><Relationship Id="rId132" Type="http://schemas.openxmlformats.org/officeDocument/2006/relationships/hyperlink" Target="mailto:Christa.Cupp@dhs.wisconsin.gov" TargetMode="External"/><Relationship Id="rId153" Type="http://schemas.openxmlformats.org/officeDocument/2006/relationships/hyperlink" Target="mailto:charlottea.ahrens@wisconsin.gov" TargetMode="External"/><Relationship Id="rId174" Type="http://schemas.openxmlformats.org/officeDocument/2006/relationships/hyperlink" Target="mailto:Jessica.Maloney@dhs.wisconsin.gov" TargetMode="External"/><Relationship Id="rId179" Type="http://schemas.openxmlformats.org/officeDocument/2006/relationships/hyperlink" Target="mailto:Jessica.Maloney@dhs.wisconsin.gov" TargetMode="External"/><Relationship Id="rId190" Type="http://schemas.openxmlformats.org/officeDocument/2006/relationships/hyperlink" Target="mailto:Anthony.Zech@dhs.wisconsin.gov" TargetMode="External"/><Relationship Id="rId15" Type="http://schemas.openxmlformats.org/officeDocument/2006/relationships/hyperlink" Target="mailto:Anthony.Zech@dhs.wisconsin.gov" TargetMode="External"/><Relationship Id="rId36" Type="http://schemas.openxmlformats.org/officeDocument/2006/relationships/hyperlink" Target="mailto:Barbara.Pevytoe@dhs.wisconsin.gov" TargetMode="External"/><Relationship Id="rId57" Type="http://schemas.openxmlformats.org/officeDocument/2006/relationships/hyperlink" Target="mailto:Leah.Ludlum@dhs.wisconsin.gov" TargetMode="External"/><Relationship Id="rId106" Type="http://schemas.openxmlformats.org/officeDocument/2006/relationships/hyperlink" Target="mailto:Sheri.Siemers@dhs.wisconsin.gov" TargetMode="External"/><Relationship Id="rId127" Type="http://schemas.openxmlformats.org/officeDocument/2006/relationships/hyperlink" Target="mailto:Christa.Cupp@dhs.wisconsin.gov" TargetMode="External"/><Relationship Id="rId10" Type="http://schemas.openxmlformats.org/officeDocument/2006/relationships/hyperlink" Target="mailto:Anthony.Zech@dhs.wisconsin.gov" TargetMode="External"/><Relationship Id="rId31" Type="http://schemas.openxmlformats.org/officeDocument/2006/relationships/hyperlink" Target="mailto:Ann.White@dhs.wisconsin.gov" TargetMode="External"/><Relationship Id="rId52" Type="http://schemas.openxmlformats.org/officeDocument/2006/relationships/hyperlink" Target="mailto:Jacqueline.SillsWare@dhs.wisconsin.gov" TargetMode="External"/><Relationship Id="rId73" Type="http://schemas.openxmlformats.org/officeDocument/2006/relationships/hyperlink" Target="mailto:mary.rosecky@dhs.wisconsin.gov" TargetMode="External"/><Relationship Id="rId78" Type="http://schemas.openxmlformats.org/officeDocument/2006/relationships/hyperlink" Target="mailto:melissa.heinz@dhs.wisconsin.gov" TargetMode="External"/><Relationship Id="rId94" Type="http://schemas.openxmlformats.org/officeDocument/2006/relationships/hyperlink" Target="mailto:James.Lawrence@dhs.wisconsin.gov" TargetMode="External"/><Relationship Id="rId99" Type="http://schemas.openxmlformats.org/officeDocument/2006/relationships/hyperlink" Target="mailto:WCurtis.Marshall@dhs.wisconsin.gov" TargetMode="External"/><Relationship Id="rId101" Type="http://schemas.openxmlformats.org/officeDocument/2006/relationships/hyperlink" Target="mailto:WCurtis.Marshall@dhs.wisconsin.gov" TargetMode="External"/><Relationship Id="rId122" Type="http://schemas.openxmlformats.org/officeDocument/2006/relationships/hyperlink" Target="mailto:Sara.Baars@dhs.wisconsin.gov" TargetMode="External"/><Relationship Id="rId143" Type="http://schemas.openxmlformats.org/officeDocument/2006/relationships/hyperlink" Target="mailto:Deborah.Heim@dhs.wisconsin.gov" TargetMode="External"/><Relationship Id="rId148" Type="http://schemas.openxmlformats.org/officeDocument/2006/relationships/hyperlink" Target="mailto:angela.nimsgern@wisconsin.gov" TargetMode="External"/><Relationship Id="rId164" Type="http://schemas.openxmlformats.org/officeDocument/2006/relationships/hyperlink" Target="mailto:Janet.Kazmierczak@dhs.wisconsin.gov" TargetMode="External"/><Relationship Id="rId169" Type="http://schemas.openxmlformats.org/officeDocument/2006/relationships/hyperlink" Target="mailto:Janet.Kazmierczak@dhs.wisconsin.gov" TargetMode="External"/><Relationship Id="rId185" Type="http://schemas.openxmlformats.org/officeDocument/2006/relationships/hyperlink" Target="mailto:Jessica.Maloney@dhs.wisconsin.gov" TargetMode="External"/><Relationship Id="rId4" Type="http://schemas.openxmlformats.org/officeDocument/2006/relationships/hyperlink" Target="mailto:Heidi.Massey@dhs.wisconsin.gov" TargetMode="External"/><Relationship Id="rId9" Type="http://schemas.openxmlformats.org/officeDocument/2006/relationships/hyperlink" Target="mailto:Anthony.Zech@dhs.wisconsin.gov" TargetMode="External"/><Relationship Id="rId180" Type="http://schemas.openxmlformats.org/officeDocument/2006/relationships/hyperlink" Target="mailto:Jessica.Maloney@dhs.wisconsin.gov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tabSelected="1" topLeftCell="D49" zoomScale="90" zoomScaleNormal="90" workbookViewId="0">
      <selection activeCell="M54" sqref="M54"/>
    </sheetView>
  </sheetViews>
  <sheetFormatPr defaultRowHeight="15"/>
  <cols>
    <col min="1" max="1" width="4.7109375" customWidth="1"/>
    <col min="2" max="2" width="51.140625" customWidth="1"/>
    <col min="6" max="6" width="14.140625" customWidth="1"/>
    <col min="7" max="7" width="12.7109375" customWidth="1"/>
    <col min="8" max="8" width="13.28515625" customWidth="1"/>
    <col min="9" max="9" width="12.85546875" customWidth="1"/>
    <col min="10" max="10" width="13.42578125" customWidth="1"/>
    <col min="11" max="12" width="13.7109375" customWidth="1"/>
    <col min="13" max="13" width="13.28515625" customWidth="1"/>
    <col min="14" max="14" width="14.140625" customWidth="1"/>
    <col min="15" max="15" width="15.140625" customWidth="1"/>
    <col min="16" max="16" width="15" customWidth="1"/>
    <col min="17" max="17" width="15.42578125" customWidth="1"/>
    <col min="18" max="18" width="13.5703125" customWidth="1"/>
    <col min="19" max="19" width="13.28515625" customWidth="1"/>
    <col min="20" max="20" width="14" customWidth="1"/>
  </cols>
  <sheetData>
    <row r="1" spans="1:15" ht="19.5" thickBot="1">
      <c r="A1" s="273" t="s">
        <v>502</v>
      </c>
      <c r="B1" s="274"/>
      <c r="C1" s="281" t="s">
        <v>471</v>
      </c>
      <c r="D1" s="282"/>
      <c r="E1" s="282"/>
      <c r="F1" s="282"/>
      <c r="G1" s="282"/>
      <c r="H1" s="282"/>
      <c r="I1" s="282"/>
      <c r="J1" s="283"/>
      <c r="K1" s="265" t="s">
        <v>389</v>
      </c>
      <c r="L1" s="266"/>
      <c r="M1" s="267"/>
    </row>
    <row r="2" spans="1:15" ht="30.75" thickBot="1">
      <c r="A2" s="268" t="s">
        <v>390</v>
      </c>
      <c r="B2" s="270" t="s">
        <v>391</v>
      </c>
      <c r="C2" s="270" t="s">
        <v>392</v>
      </c>
      <c r="D2" s="270" t="s">
        <v>393</v>
      </c>
      <c r="E2" s="270" t="s">
        <v>394</v>
      </c>
      <c r="F2" s="195" t="s">
        <v>395</v>
      </c>
      <c r="G2" s="195" t="s">
        <v>396</v>
      </c>
      <c r="H2" s="195" t="s">
        <v>397</v>
      </c>
      <c r="I2" s="194" t="s">
        <v>398</v>
      </c>
      <c r="J2" s="196" t="s">
        <v>399</v>
      </c>
      <c r="K2" s="275" t="s">
        <v>400</v>
      </c>
      <c r="L2" s="276"/>
      <c r="M2" s="277"/>
    </row>
    <row r="3" spans="1:15" ht="15.75" thickBot="1">
      <c r="A3" s="269"/>
      <c r="B3" s="271"/>
      <c r="C3" s="271"/>
      <c r="D3" s="271"/>
      <c r="E3" s="272"/>
      <c r="F3" s="278" t="s">
        <v>401</v>
      </c>
      <c r="G3" s="279"/>
      <c r="H3" s="279"/>
      <c r="I3" s="279"/>
      <c r="J3" s="279"/>
      <c r="K3" s="279"/>
      <c r="L3" s="279"/>
      <c r="M3" s="280"/>
    </row>
    <row r="4" spans="1:15">
      <c r="A4" s="91" t="s">
        <v>234</v>
      </c>
      <c r="B4" s="93" t="s">
        <v>402</v>
      </c>
      <c r="C4" s="92">
        <v>1</v>
      </c>
      <c r="D4" s="92">
        <v>37985</v>
      </c>
      <c r="E4" s="261" t="s">
        <v>479</v>
      </c>
      <c r="F4" s="197" t="s">
        <v>480</v>
      </c>
      <c r="G4" s="93" t="s">
        <v>396</v>
      </c>
      <c r="H4" s="93" t="s">
        <v>397</v>
      </c>
      <c r="I4" s="93" t="s">
        <v>398</v>
      </c>
      <c r="J4" s="264" t="s">
        <v>399</v>
      </c>
      <c r="K4" s="90"/>
      <c r="L4" s="90"/>
      <c r="M4" s="90"/>
    </row>
    <row r="5" spans="1:15">
      <c r="A5" s="91" t="s">
        <v>403</v>
      </c>
      <c r="B5" s="93" t="s">
        <v>220</v>
      </c>
      <c r="C5" s="92">
        <v>449983</v>
      </c>
      <c r="D5" s="92">
        <f>+D4+1</f>
        <v>37986</v>
      </c>
      <c r="E5" s="261" t="s">
        <v>479</v>
      </c>
      <c r="F5" s="93" t="s">
        <v>480</v>
      </c>
      <c r="G5" s="93" t="s">
        <v>396</v>
      </c>
      <c r="H5" s="93" t="s">
        <v>397</v>
      </c>
      <c r="I5" s="93" t="s">
        <v>398</v>
      </c>
      <c r="J5" s="93" t="s">
        <v>399</v>
      </c>
      <c r="K5" s="90"/>
      <c r="L5" s="90"/>
      <c r="M5" s="90"/>
    </row>
    <row r="6" spans="1:15">
      <c r="A6" s="91" t="s">
        <v>20</v>
      </c>
      <c r="B6" s="93" t="s">
        <v>146</v>
      </c>
      <c r="C6" s="92">
        <v>2</v>
      </c>
      <c r="D6" s="92">
        <f t="shared" ref="D6:D69" si="0">+D5+1</f>
        <v>37987</v>
      </c>
      <c r="E6" s="261" t="s">
        <v>479</v>
      </c>
      <c r="F6" s="93" t="s">
        <v>480</v>
      </c>
      <c r="G6" s="93" t="s">
        <v>396</v>
      </c>
      <c r="H6" s="93" t="s">
        <v>397</v>
      </c>
      <c r="I6" s="93" t="s">
        <v>398</v>
      </c>
      <c r="J6" s="93" t="s">
        <v>399</v>
      </c>
      <c r="K6" s="93" t="s">
        <v>494</v>
      </c>
      <c r="L6" s="90"/>
      <c r="M6" s="90"/>
    </row>
    <row r="7" spans="1:15">
      <c r="A7" s="91" t="s">
        <v>404</v>
      </c>
      <c r="B7" s="93" t="s">
        <v>302</v>
      </c>
      <c r="C7" s="92">
        <v>3</v>
      </c>
      <c r="D7" s="92">
        <f t="shared" si="0"/>
        <v>37988</v>
      </c>
      <c r="E7" s="261" t="s">
        <v>479</v>
      </c>
      <c r="F7" s="93" t="s">
        <v>480</v>
      </c>
      <c r="G7" s="93" t="s">
        <v>396</v>
      </c>
      <c r="H7" s="93" t="s">
        <v>397</v>
      </c>
      <c r="I7" s="93" t="s">
        <v>398</v>
      </c>
      <c r="J7" s="93" t="s">
        <v>399</v>
      </c>
      <c r="K7" s="93" t="s">
        <v>494</v>
      </c>
      <c r="L7" s="93" t="s">
        <v>495</v>
      </c>
      <c r="M7" s="93" t="s">
        <v>497</v>
      </c>
      <c r="N7" s="93" t="s">
        <v>498</v>
      </c>
      <c r="O7" s="93" t="s">
        <v>499</v>
      </c>
    </row>
    <row r="8" spans="1:15">
      <c r="A8" s="91" t="s">
        <v>20</v>
      </c>
      <c r="B8" s="93" t="s">
        <v>156</v>
      </c>
      <c r="C8" s="92">
        <v>4</v>
      </c>
      <c r="D8" s="92">
        <f t="shared" si="0"/>
        <v>37989</v>
      </c>
      <c r="E8" s="261" t="s">
        <v>479</v>
      </c>
      <c r="F8" s="93" t="s">
        <v>480</v>
      </c>
      <c r="G8" s="197" t="s">
        <v>396</v>
      </c>
      <c r="H8" s="93" t="s">
        <v>397</v>
      </c>
      <c r="I8" s="93" t="s">
        <v>398</v>
      </c>
      <c r="J8" s="93" t="s">
        <v>399</v>
      </c>
      <c r="K8" s="93" t="s">
        <v>494</v>
      </c>
      <c r="L8" s="93" t="s">
        <v>495</v>
      </c>
      <c r="M8" s="90"/>
    </row>
    <row r="9" spans="1:15">
      <c r="A9" s="91" t="s">
        <v>194</v>
      </c>
      <c r="B9" s="93" t="s">
        <v>195</v>
      </c>
      <c r="C9" s="92">
        <v>5</v>
      </c>
      <c r="D9" s="92">
        <f t="shared" si="0"/>
        <v>37990</v>
      </c>
      <c r="E9" s="261" t="s">
        <v>479</v>
      </c>
      <c r="F9" s="93" t="s">
        <v>480</v>
      </c>
      <c r="G9" s="93" t="s">
        <v>396</v>
      </c>
      <c r="H9" s="93" t="s">
        <v>397</v>
      </c>
      <c r="I9" s="93" t="s">
        <v>398</v>
      </c>
      <c r="J9" s="93" t="s">
        <v>399</v>
      </c>
      <c r="K9" s="93" t="s">
        <v>494</v>
      </c>
      <c r="L9" s="93" t="s">
        <v>495</v>
      </c>
      <c r="M9" s="93" t="s">
        <v>497</v>
      </c>
      <c r="N9" s="93" t="s">
        <v>498</v>
      </c>
    </row>
    <row r="10" spans="1:15">
      <c r="A10" s="91" t="s">
        <v>301</v>
      </c>
      <c r="B10" s="93" t="s">
        <v>306</v>
      </c>
      <c r="C10" s="92">
        <v>6</v>
      </c>
      <c r="D10" s="92">
        <f t="shared" si="0"/>
        <v>37991</v>
      </c>
      <c r="E10" s="261" t="s">
        <v>479</v>
      </c>
      <c r="F10" s="93" t="s">
        <v>480</v>
      </c>
      <c r="G10" s="93" t="s">
        <v>396</v>
      </c>
      <c r="H10" s="93" t="s">
        <v>397</v>
      </c>
      <c r="I10" s="93" t="s">
        <v>398</v>
      </c>
      <c r="J10" s="93" t="s">
        <v>399</v>
      </c>
      <c r="K10" s="93" t="s">
        <v>494</v>
      </c>
      <c r="L10" s="93" t="s">
        <v>495</v>
      </c>
      <c r="M10" s="90"/>
    </row>
    <row r="11" spans="1:15">
      <c r="A11" s="91" t="s">
        <v>301</v>
      </c>
      <c r="B11" s="93" t="s">
        <v>309</v>
      </c>
      <c r="C11" s="92">
        <v>7</v>
      </c>
      <c r="D11" s="92">
        <f t="shared" si="0"/>
        <v>37992</v>
      </c>
      <c r="E11" s="261" t="s">
        <v>479</v>
      </c>
      <c r="F11" s="93" t="s">
        <v>480</v>
      </c>
      <c r="G11" s="93" t="s">
        <v>396</v>
      </c>
      <c r="H11" s="93" t="s">
        <v>397</v>
      </c>
      <c r="I11" s="93" t="s">
        <v>398</v>
      </c>
      <c r="J11" s="93" t="s">
        <v>399</v>
      </c>
      <c r="K11" s="93" t="s">
        <v>494</v>
      </c>
      <c r="L11" s="93" t="s">
        <v>495</v>
      </c>
      <c r="M11" s="90"/>
    </row>
    <row r="12" spans="1:15">
      <c r="A12" s="91" t="s">
        <v>194</v>
      </c>
      <c r="B12" s="93" t="s">
        <v>200</v>
      </c>
      <c r="C12" s="92">
        <v>8</v>
      </c>
      <c r="D12" s="92">
        <f t="shared" si="0"/>
        <v>37993</v>
      </c>
      <c r="E12" s="261" t="s">
        <v>479</v>
      </c>
      <c r="F12" s="93" t="s">
        <v>480</v>
      </c>
      <c r="G12" s="93" t="s">
        <v>396</v>
      </c>
      <c r="H12" s="93" t="s">
        <v>397</v>
      </c>
      <c r="I12" s="93" t="s">
        <v>398</v>
      </c>
      <c r="J12" s="93" t="s">
        <v>399</v>
      </c>
      <c r="K12" s="93" t="s">
        <v>494</v>
      </c>
      <c r="L12" s="93" t="s">
        <v>495</v>
      </c>
      <c r="M12" s="90"/>
    </row>
    <row r="13" spans="1:15">
      <c r="A13" s="91" t="s">
        <v>405</v>
      </c>
      <c r="B13" s="93" t="s">
        <v>292</v>
      </c>
      <c r="C13" s="92">
        <v>3960058125</v>
      </c>
      <c r="D13" s="92">
        <f t="shared" si="0"/>
        <v>37994</v>
      </c>
      <c r="E13" s="261" t="s">
        <v>479</v>
      </c>
      <c r="F13" s="93" t="s">
        <v>480</v>
      </c>
      <c r="G13" s="93" t="s">
        <v>396</v>
      </c>
      <c r="H13" s="93" t="s">
        <v>397</v>
      </c>
      <c r="I13" s="93" t="s">
        <v>398</v>
      </c>
      <c r="J13" s="93" t="s">
        <v>399</v>
      </c>
      <c r="K13" s="89"/>
      <c r="L13" s="89"/>
      <c r="M13" s="90"/>
    </row>
    <row r="14" spans="1:15">
      <c r="A14" s="91" t="s">
        <v>301</v>
      </c>
      <c r="B14" s="93" t="s">
        <v>311</v>
      </c>
      <c r="C14" s="92">
        <v>9</v>
      </c>
      <c r="D14" s="92">
        <f t="shared" si="0"/>
        <v>37995</v>
      </c>
      <c r="E14" s="261" t="s">
        <v>479</v>
      </c>
      <c r="F14" s="93" t="s">
        <v>480</v>
      </c>
      <c r="G14" s="197" t="s">
        <v>396</v>
      </c>
      <c r="H14" s="197" t="s">
        <v>397</v>
      </c>
      <c r="I14" s="93" t="s">
        <v>398</v>
      </c>
      <c r="J14" s="93" t="s">
        <v>399</v>
      </c>
      <c r="K14" s="93" t="s">
        <v>494</v>
      </c>
      <c r="L14" s="93" t="s">
        <v>495</v>
      </c>
      <c r="M14" s="93" t="s">
        <v>497</v>
      </c>
      <c r="N14" s="93" t="s">
        <v>498</v>
      </c>
      <c r="O14" s="93" t="s">
        <v>499</v>
      </c>
    </row>
    <row r="15" spans="1:15">
      <c r="A15" s="91" t="s">
        <v>234</v>
      </c>
      <c r="B15" s="108" t="s">
        <v>243</v>
      </c>
      <c r="C15" s="92">
        <v>256099</v>
      </c>
      <c r="D15" s="92">
        <f t="shared" si="0"/>
        <v>37996</v>
      </c>
      <c r="E15" s="261" t="s">
        <v>479</v>
      </c>
      <c r="F15" s="93" t="s">
        <v>480</v>
      </c>
      <c r="G15" s="197" t="s">
        <v>396</v>
      </c>
      <c r="H15" s="93" t="s">
        <v>397</v>
      </c>
      <c r="I15" s="93" t="s">
        <v>398</v>
      </c>
      <c r="J15" s="93" t="s">
        <v>399</v>
      </c>
      <c r="K15" s="93" t="s">
        <v>494</v>
      </c>
      <c r="L15" s="93" t="s">
        <v>495</v>
      </c>
      <c r="M15" s="93" t="s">
        <v>497</v>
      </c>
      <c r="N15" s="93" t="s">
        <v>498</v>
      </c>
      <c r="O15" s="93" t="s">
        <v>499</v>
      </c>
    </row>
    <row r="16" spans="1:15">
      <c r="A16" s="91" t="s">
        <v>301</v>
      </c>
      <c r="B16" s="93" t="s">
        <v>313</v>
      </c>
      <c r="C16" s="92">
        <v>10</v>
      </c>
      <c r="D16" s="92">
        <f t="shared" si="0"/>
        <v>37997</v>
      </c>
      <c r="E16" s="261" t="s">
        <v>479</v>
      </c>
      <c r="F16" s="93" t="s">
        <v>480</v>
      </c>
      <c r="G16" s="93" t="s">
        <v>396</v>
      </c>
      <c r="H16" s="262" t="s">
        <v>397</v>
      </c>
      <c r="I16" s="93" t="s">
        <v>398</v>
      </c>
      <c r="J16" s="93" t="s">
        <v>399</v>
      </c>
      <c r="K16" s="93" t="s">
        <v>494</v>
      </c>
      <c r="L16" s="89"/>
      <c r="M16" s="90"/>
    </row>
    <row r="17" spans="1:18">
      <c r="A17" s="91" t="s">
        <v>234</v>
      </c>
      <c r="B17" s="93" t="s">
        <v>239</v>
      </c>
      <c r="C17" s="92">
        <v>11</v>
      </c>
      <c r="D17" s="92">
        <f t="shared" si="0"/>
        <v>37998</v>
      </c>
      <c r="E17" s="261" t="s">
        <v>479</v>
      </c>
      <c r="F17" s="93" t="s">
        <v>480</v>
      </c>
      <c r="G17" s="93" t="s">
        <v>396</v>
      </c>
      <c r="H17" s="197" t="s">
        <v>397</v>
      </c>
      <c r="I17" s="93" t="s">
        <v>398</v>
      </c>
      <c r="J17" s="93" t="s">
        <v>399</v>
      </c>
      <c r="K17" s="93" t="s">
        <v>494</v>
      </c>
      <c r="L17" s="93" t="s">
        <v>495</v>
      </c>
      <c r="M17" s="90"/>
    </row>
    <row r="18" spans="1:18">
      <c r="A18" s="91" t="s">
        <v>234</v>
      </c>
      <c r="B18" s="93" t="s">
        <v>241</v>
      </c>
      <c r="C18" s="92">
        <v>12</v>
      </c>
      <c r="D18" s="92">
        <f t="shared" si="0"/>
        <v>37999</v>
      </c>
      <c r="E18" s="261" t="s">
        <v>479</v>
      </c>
      <c r="F18" s="93" t="s">
        <v>480</v>
      </c>
      <c r="G18" s="93" t="s">
        <v>396</v>
      </c>
      <c r="H18" s="93" t="s">
        <v>397</v>
      </c>
      <c r="I18" s="93" t="s">
        <v>398</v>
      </c>
      <c r="J18" s="93" t="s">
        <v>399</v>
      </c>
      <c r="K18" s="89"/>
      <c r="L18" s="89"/>
      <c r="M18" s="90"/>
    </row>
    <row r="19" spans="1:18">
      <c r="A19" s="91" t="s">
        <v>270</v>
      </c>
      <c r="B19" s="93" t="s">
        <v>279</v>
      </c>
      <c r="C19" s="92">
        <v>472761</v>
      </c>
      <c r="D19" s="92">
        <f t="shared" si="0"/>
        <v>38000</v>
      </c>
      <c r="E19" s="261" t="s">
        <v>479</v>
      </c>
      <c r="F19" s="93" t="s">
        <v>480</v>
      </c>
      <c r="G19" s="263" t="s">
        <v>396</v>
      </c>
      <c r="H19" s="93" t="s">
        <v>397</v>
      </c>
      <c r="I19" s="93" t="s">
        <v>398</v>
      </c>
      <c r="J19" s="93" t="s">
        <v>399</v>
      </c>
      <c r="K19" s="89"/>
      <c r="L19" s="89"/>
      <c r="M19" s="90"/>
      <c r="Q19" t="s">
        <v>504</v>
      </c>
    </row>
    <row r="20" spans="1:18">
      <c r="A20" s="91" t="s">
        <v>194</v>
      </c>
      <c r="B20" s="93" t="s">
        <v>198</v>
      </c>
      <c r="C20" s="92">
        <v>472779</v>
      </c>
      <c r="D20" s="92">
        <f t="shared" si="0"/>
        <v>38001</v>
      </c>
      <c r="E20" s="261" t="s">
        <v>479</v>
      </c>
      <c r="F20" s="93" t="s">
        <v>480</v>
      </c>
      <c r="G20" s="93" t="s">
        <v>396</v>
      </c>
      <c r="H20" s="93" t="s">
        <v>397</v>
      </c>
      <c r="I20" s="93" t="s">
        <v>398</v>
      </c>
      <c r="J20" s="192"/>
      <c r="K20" s="90"/>
      <c r="L20" s="90"/>
      <c r="M20" s="90"/>
    </row>
    <row r="21" spans="1:18">
      <c r="A21" s="91" t="s">
        <v>234</v>
      </c>
      <c r="B21" s="93" t="s">
        <v>247</v>
      </c>
      <c r="C21" s="92">
        <v>14</v>
      </c>
      <c r="D21" s="92">
        <f t="shared" si="0"/>
        <v>38002</v>
      </c>
      <c r="E21" s="261" t="s">
        <v>479</v>
      </c>
      <c r="F21" s="93" t="s">
        <v>480</v>
      </c>
      <c r="G21" s="93" t="s">
        <v>396</v>
      </c>
      <c r="H21" s="93" t="s">
        <v>397</v>
      </c>
      <c r="I21" s="93" t="s">
        <v>398</v>
      </c>
      <c r="J21" s="93" t="s">
        <v>399</v>
      </c>
      <c r="K21" s="93" t="s">
        <v>494</v>
      </c>
      <c r="L21" s="93" t="s">
        <v>495</v>
      </c>
      <c r="M21" s="90"/>
    </row>
    <row r="22" spans="1:18">
      <c r="A22" s="91" t="s">
        <v>194</v>
      </c>
      <c r="B22" s="93" t="s">
        <v>202</v>
      </c>
      <c r="C22" s="92">
        <v>15</v>
      </c>
      <c r="D22" s="92">
        <f t="shared" si="0"/>
        <v>38003</v>
      </c>
      <c r="E22" s="261" t="s">
        <v>479</v>
      </c>
      <c r="F22" s="93" t="s">
        <v>480</v>
      </c>
      <c r="G22" s="93" t="s">
        <v>396</v>
      </c>
      <c r="H22" s="93" t="s">
        <v>397</v>
      </c>
      <c r="I22" s="93" t="s">
        <v>398</v>
      </c>
      <c r="J22" s="93" t="s">
        <v>399</v>
      </c>
      <c r="K22" s="93" t="s">
        <v>494</v>
      </c>
      <c r="L22" s="93" t="s">
        <v>495</v>
      </c>
      <c r="M22" s="90"/>
    </row>
    <row r="23" spans="1:18">
      <c r="A23" s="91" t="s">
        <v>301</v>
      </c>
      <c r="B23" s="93" t="s">
        <v>315</v>
      </c>
      <c r="C23" s="92">
        <v>16</v>
      </c>
      <c r="D23" s="92">
        <f t="shared" si="0"/>
        <v>38004</v>
      </c>
      <c r="E23" s="261" t="s">
        <v>479</v>
      </c>
      <c r="F23" s="93" t="s">
        <v>480</v>
      </c>
      <c r="G23" s="93" t="s">
        <v>396</v>
      </c>
      <c r="H23" s="93" t="s">
        <v>397</v>
      </c>
      <c r="I23" s="93" t="s">
        <v>398</v>
      </c>
      <c r="J23" s="192"/>
      <c r="K23" s="89"/>
      <c r="L23" s="89"/>
      <c r="M23" s="90"/>
    </row>
    <row r="24" spans="1:18">
      <c r="A24" s="91" t="s">
        <v>301</v>
      </c>
      <c r="B24" s="93" t="s">
        <v>317</v>
      </c>
      <c r="C24" s="92">
        <v>17</v>
      </c>
      <c r="D24" s="92">
        <f t="shared" si="0"/>
        <v>38005</v>
      </c>
      <c r="E24" s="261" t="s">
        <v>479</v>
      </c>
      <c r="F24" s="197" t="s">
        <v>480</v>
      </c>
      <c r="G24" s="93" t="s">
        <v>396</v>
      </c>
      <c r="H24" s="93" t="s">
        <v>397</v>
      </c>
      <c r="I24" s="93" t="s">
        <v>398</v>
      </c>
      <c r="J24" s="93" t="s">
        <v>399</v>
      </c>
      <c r="K24" s="93" t="s">
        <v>494</v>
      </c>
      <c r="L24" s="93" t="s">
        <v>495</v>
      </c>
      <c r="M24" s="93" t="s">
        <v>497</v>
      </c>
    </row>
    <row r="25" spans="1:18">
      <c r="A25" s="91" t="s">
        <v>301</v>
      </c>
      <c r="B25" s="93" t="s">
        <v>319</v>
      </c>
      <c r="C25" s="92">
        <v>256321</v>
      </c>
      <c r="D25" s="92">
        <f t="shared" si="0"/>
        <v>38006</v>
      </c>
      <c r="E25" s="261" t="s">
        <v>479</v>
      </c>
      <c r="F25" s="93" t="s">
        <v>480</v>
      </c>
      <c r="G25" s="93" t="s">
        <v>396</v>
      </c>
      <c r="H25" s="93" t="s">
        <v>397</v>
      </c>
      <c r="I25" s="93" t="s">
        <v>398</v>
      </c>
      <c r="J25" s="93" t="s">
        <v>399</v>
      </c>
      <c r="K25" s="93" t="s">
        <v>494</v>
      </c>
      <c r="L25" s="93" t="s">
        <v>495</v>
      </c>
      <c r="M25" s="93" t="s">
        <v>497</v>
      </c>
      <c r="N25" s="93" t="s">
        <v>498</v>
      </c>
      <c r="O25" s="93" t="s">
        <v>499</v>
      </c>
      <c r="P25" s="93" t="s">
        <v>500</v>
      </c>
      <c r="Q25" s="93" t="s">
        <v>501</v>
      </c>
      <c r="R25" s="93" t="s">
        <v>503</v>
      </c>
    </row>
    <row r="26" spans="1:18">
      <c r="A26" s="91" t="s">
        <v>20</v>
      </c>
      <c r="B26" s="93" t="s">
        <v>160</v>
      </c>
      <c r="C26" s="92">
        <v>19</v>
      </c>
      <c r="D26" s="92">
        <f t="shared" si="0"/>
        <v>38007</v>
      </c>
      <c r="E26" s="261" t="s">
        <v>479</v>
      </c>
      <c r="F26" s="93" t="s">
        <v>480</v>
      </c>
      <c r="G26" s="93" t="s">
        <v>396</v>
      </c>
      <c r="H26" s="93" t="s">
        <v>397</v>
      </c>
      <c r="I26" s="93" t="s">
        <v>398</v>
      </c>
      <c r="J26" s="93" t="s">
        <v>399</v>
      </c>
      <c r="K26" s="93" t="s">
        <v>494</v>
      </c>
      <c r="L26" s="93" t="s">
        <v>495</v>
      </c>
      <c r="M26" s="93" t="s">
        <v>497</v>
      </c>
    </row>
    <row r="27" spans="1:18">
      <c r="A27" s="91" t="s">
        <v>194</v>
      </c>
      <c r="B27" s="93" t="s">
        <v>204</v>
      </c>
      <c r="C27" s="92">
        <v>20</v>
      </c>
      <c r="D27" s="92">
        <f t="shared" si="0"/>
        <v>38008</v>
      </c>
      <c r="E27" s="261" t="s">
        <v>479</v>
      </c>
      <c r="F27" s="93" t="s">
        <v>480</v>
      </c>
      <c r="G27" s="93" t="s">
        <v>396</v>
      </c>
      <c r="H27" s="93" t="s">
        <v>397</v>
      </c>
      <c r="I27" s="93" t="s">
        <v>398</v>
      </c>
      <c r="J27" s="93" t="s">
        <v>399</v>
      </c>
      <c r="K27" s="93" t="s">
        <v>494</v>
      </c>
      <c r="L27" s="93" t="s">
        <v>495</v>
      </c>
      <c r="M27" s="93" t="s">
        <v>497</v>
      </c>
    </row>
    <row r="28" spans="1:18">
      <c r="A28" s="91" t="s">
        <v>20</v>
      </c>
      <c r="B28" s="93" t="s">
        <v>164</v>
      </c>
      <c r="C28" s="92">
        <v>21</v>
      </c>
      <c r="D28" s="92">
        <f t="shared" si="0"/>
        <v>38009</v>
      </c>
      <c r="E28" s="261" t="s">
        <v>479</v>
      </c>
      <c r="F28" s="93" t="s">
        <v>480</v>
      </c>
      <c r="G28" s="93" t="s">
        <v>396</v>
      </c>
      <c r="H28" s="93" t="s">
        <v>397</v>
      </c>
      <c r="I28" s="93" t="s">
        <v>398</v>
      </c>
      <c r="J28" s="93" t="s">
        <v>399</v>
      </c>
      <c r="K28" s="93" t="s">
        <v>494</v>
      </c>
      <c r="L28" s="93" t="s">
        <v>495</v>
      </c>
      <c r="M28" s="90"/>
    </row>
    <row r="29" spans="1:18">
      <c r="A29" s="91" t="s">
        <v>270</v>
      </c>
      <c r="B29" s="93" t="s">
        <v>280</v>
      </c>
      <c r="C29" s="92">
        <v>472787</v>
      </c>
      <c r="D29" s="92">
        <f t="shared" si="0"/>
        <v>38010</v>
      </c>
      <c r="E29" s="261" t="s">
        <v>479</v>
      </c>
      <c r="F29" s="93" t="s">
        <v>480</v>
      </c>
      <c r="G29" s="93" t="s">
        <v>396</v>
      </c>
      <c r="H29" s="93" t="s">
        <v>397</v>
      </c>
      <c r="I29" s="93" t="s">
        <v>398</v>
      </c>
      <c r="J29" s="93" t="s">
        <v>399</v>
      </c>
      <c r="K29" s="89"/>
      <c r="L29" s="89"/>
      <c r="M29" s="90"/>
    </row>
    <row r="30" spans="1:18">
      <c r="A30" s="91" t="s">
        <v>234</v>
      </c>
      <c r="B30" s="93" t="s">
        <v>249</v>
      </c>
      <c r="C30" s="92">
        <v>22</v>
      </c>
      <c r="D30" s="92">
        <f t="shared" si="0"/>
        <v>38011</v>
      </c>
      <c r="E30" s="261" t="s">
        <v>479</v>
      </c>
      <c r="F30" s="93" t="s">
        <v>480</v>
      </c>
      <c r="G30" s="93" t="s">
        <v>396</v>
      </c>
      <c r="H30" s="93" t="s">
        <v>397</v>
      </c>
      <c r="I30" s="93" t="s">
        <v>398</v>
      </c>
      <c r="J30" s="93" t="s">
        <v>399</v>
      </c>
      <c r="K30" s="93" t="s">
        <v>494</v>
      </c>
      <c r="L30" s="93" t="s">
        <v>495</v>
      </c>
      <c r="M30" s="90"/>
    </row>
    <row r="31" spans="1:18">
      <c r="A31" s="91" t="s">
        <v>234</v>
      </c>
      <c r="B31" s="93" t="s">
        <v>251</v>
      </c>
      <c r="C31" s="92">
        <v>23</v>
      </c>
      <c r="D31" s="92">
        <f t="shared" si="0"/>
        <v>38012</v>
      </c>
      <c r="E31" s="261" t="s">
        <v>479</v>
      </c>
      <c r="F31" s="93" t="s">
        <v>480</v>
      </c>
      <c r="G31" s="93" t="s">
        <v>396</v>
      </c>
      <c r="H31" s="93" t="s">
        <v>397</v>
      </c>
      <c r="I31" s="93" t="s">
        <v>398</v>
      </c>
      <c r="J31" s="93" t="s">
        <v>399</v>
      </c>
      <c r="K31" s="93" t="s">
        <v>494</v>
      </c>
      <c r="L31" s="93" t="s">
        <v>495</v>
      </c>
      <c r="M31" s="90"/>
    </row>
    <row r="32" spans="1:18">
      <c r="A32" s="91" t="s">
        <v>194</v>
      </c>
      <c r="B32" s="93" t="s">
        <v>207</v>
      </c>
      <c r="C32" s="92">
        <v>24</v>
      </c>
      <c r="D32" s="92">
        <f t="shared" si="0"/>
        <v>38013</v>
      </c>
      <c r="E32" s="261" t="s">
        <v>479</v>
      </c>
      <c r="F32" s="93" t="s">
        <v>480</v>
      </c>
      <c r="G32" s="93" t="s">
        <v>396</v>
      </c>
      <c r="H32" s="93" t="s">
        <v>397</v>
      </c>
      <c r="I32" s="93" t="s">
        <v>398</v>
      </c>
      <c r="J32" s="192"/>
      <c r="K32" s="89"/>
      <c r="L32" s="89"/>
      <c r="M32" s="90"/>
    </row>
    <row r="33" spans="1:20">
      <c r="A33" s="91" t="s">
        <v>270</v>
      </c>
      <c r="B33" s="93" t="s">
        <v>281</v>
      </c>
      <c r="C33" s="92">
        <v>703090</v>
      </c>
      <c r="D33" s="92">
        <f t="shared" si="0"/>
        <v>38014</v>
      </c>
      <c r="E33" s="261" t="s">
        <v>479</v>
      </c>
      <c r="F33" s="93" t="s">
        <v>480</v>
      </c>
      <c r="G33" s="93" t="s">
        <v>396</v>
      </c>
      <c r="H33" s="93" t="s">
        <v>397</v>
      </c>
      <c r="I33" s="93" t="s">
        <v>398</v>
      </c>
      <c r="J33" s="93" t="s">
        <v>399</v>
      </c>
      <c r="K33" s="89"/>
      <c r="L33" s="89"/>
    </row>
    <row r="34" spans="1:20">
      <c r="A34" s="91" t="s">
        <v>270</v>
      </c>
      <c r="B34" s="93" t="s">
        <v>282</v>
      </c>
      <c r="C34" s="92">
        <v>472803</v>
      </c>
      <c r="D34" s="92">
        <f t="shared" si="0"/>
        <v>38015</v>
      </c>
      <c r="E34" s="261" t="s">
        <v>479</v>
      </c>
      <c r="F34" s="93" t="s">
        <v>480</v>
      </c>
      <c r="G34" s="93" t="s">
        <v>396</v>
      </c>
      <c r="H34" s="93" t="s">
        <v>397</v>
      </c>
      <c r="I34" s="93" t="s">
        <v>398</v>
      </c>
      <c r="J34" s="93" t="s">
        <v>399</v>
      </c>
      <c r="K34" s="93" t="s">
        <v>494</v>
      </c>
      <c r="L34" s="89"/>
    </row>
    <row r="35" spans="1:20">
      <c r="A35" s="91" t="s">
        <v>270</v>
      </c>
      <c r="B35" s="93" t="s">
        <v>283</v>
      </c>
      <c r="C35" s="92">
        <v>472811</v>
      </c>
      <c r="D35" s="92">
        <f t="shared" si="0"/>
        <v>38016</v>
      </c>
      <c r="E35" s="261" t="s">
        <v>479</v>
      </c>
      <c r="F35" s="93" t="s">
        <v>480</v>
      </c>
      <c r="G35" s="93" t="s">
        <v>396</v>
      </c>
      <c r="H35" s="93" t="s">
        <v>397</v>
      </c>
      <c r="I35" s="93" t="s">
        <v>398</v>
      </c>
      <c r="J35" s="192"/>
      <c r="K35" s="89"/>
      <c r="L35" s="89"/>
    </row>
    <row r="36" spans="1:20">
      <c r="A36" s="91" t="s">
        <v>234</v>
      </c>
      <c r="B36" s="93" t="s">
        <v>253</v>
      </c>
      <c r="C36" s="92">
        <v>25</v>
      </c>
      <c r="D36" s="92">
        <f t="shared" si="0"/>
        <v>38017</v>
      </c>
      <c r="E36" s="261" t="s">
        <v>479</v>
      </c>
      <c r="F36" s="93" t="s">
        <v>480</v>
      </c>
      <c r="G36" s="93" t="s">
        <v>396</v>
      </c>
      <c r="H36" s="93" t="s">
        <v>397</v>
      </c>
      <c r="I36" s="93" t="s">
        <v>398</v>
      </c>
      <c r="J36" s="192"/>
      <c r="K36" s="89"/>
      <c r="L36" s="89"/>
    </row>
    <row r="37" spans="1:20">
      <c r="A37" s="91" t="s">
        <v>20</v>
      </c>
      <c r="B37" s="93" t="s">
        <v>167</v>
      </c>
      <c r="C37" s="92">
        <v>26</v>
      </c>
      <c r="D37" s="92">
        <f t="shared" si="0"/>
        <v>38018</v>
      </c>
      <c r="E37" s="261" t="s">
        <v>479</v>
      </c>
      <c r="F37" s="93" t="s">
        <v>480</v>
      </c>
      <c r="G37" s="93" t="s">
        <v>396</v>
      </c>
      <c r="H37" s="93" t="s">
        <v>397</v>
      </c>
      <c r="I37" s="93" t="s">
        <v>398</v>
      </c>
      <c r="J37" s="93" t="s">
        <v>399</v>
      </c>
      <c r="K37" s="93" t="s">
        <v>494</v>
      </c>
      <c r="L37" s="89"/>
    </row>
    <row r="38" spans="1:20">
      <c r="A38" s="91" t="s">
        <v>301</v>
      </c>
      <c r="B38" s="93" t="s">
        <v>321</v>
      </c>
      <c r="C38" s="92">
        <v>27</v>
      </c>
      <c r="D38" s="92">
        <f t="shared" si="0"/>
        <v>38019</v>
      </c>
      <c r="E38" s="261" t="s">
        <v>479</v>
      </c>
      <c r="F38" s="93" t="s">
        <v>480</v>
      </c>
      <c r="G38" s="93" t="s">
        <v>396</v>
      </c>
      <c r="H38" s="93" t="s">
        <v>397</v>
      </c>
      <c r="I38" s="93" t="s">
        <v>398</v>
      </c>
      <c r="J38" s="93" t="s">
        <v>399</v>
      </c>
      <c r="K38" s="93" t="s">
        <v>494</v>
      </c>
      <c r="L38" s="93" t="s">
        <v>495</v>
      </c>
    </row>
    <row r="39" spans="1:20">
      <c r="A39" s="91" t="s">
        <v>234</v>
      </c>
      <c r="B39" s="93" t="s">
        <v>256</v>
      </c>
      <c r="C39" s="92">
        <v>28</v>
      </c>
      <c r="D39" s="92">
        <f t="shared" si="0"/>
        <v>38020</v>
      </c>
      <c r="E39" s="261" t="s">
        <v>479</v>
      </c>
      <c r="F39" s="93" t="s">
        <v>480</v>
      </c>
      <c r="G39" s="93" t="s">
        <v>396</v>
      </c>
      <c r="H39" s="93" t="s">
        <v>397</v>
      </c>
      <c r="I39" s="93" t="s">
        <v>398</v>
      </c>
      <c r="J39" s="93" t="s">
        <v>399</v>
      </c>
      <c r="K39" s="93" t="s">
        <v>494</v>
      </c>
      <c r="L39" s="93" t="s">
        <v>495</v>
      </c>
    </row>
    <row r="40" spans="1:20">
      <c r="A40" s="91" t="s">
        <v>234</v>
      </c>
      <c r="B40" s="93" t="s">
        <v>258</v>
      </c>
      <c r="C40" s="92">
        <v>29</v>
      </c>
      <c r="D40" s="92">
        <f t="shared" si="0"/>
        <v>38021</v>
      </c>
      <c r="E40" s="261" t="s">
        <v>479</v>
      </c>
      <c r="F40" s="93" t="s">
        <v>480</v>
      </c>
      <c r="G40" s="93" t="s">
        <v>396</v>
      </c>
      <c r="H40" s="93" t="s">
        <v>397</v>
      </c>
      <c r="I40" s="93" t="s">
        <v>398</v>
      </c>
      <c r="J40" s="93" t="s">
        <v>399</v>
      </c>
      <c r="K40" s="93" t="s">
        <v>494</v>
      </c>
      <c r="L40" s="93" t="s">
        <v>495</v>
      </c>
      <c r="M40" s="93" t="s">
        <v>497</v>
      </c>
      <c r="N40" s="93" t="s">
        <v>498</v>
      </c>
      <c r="O40" s="93" t="s">
        <v>499</v>
      </c>
    </row>
    <row r="41" spans="1:20">
      <c r="A41" s="91" t="s">
        <v>270</v>
      </c>
      <c r="B41" s="93" t="s">
        <v>271</v>
      </c>
      <c r="C41" s="92">
        <v>30</v>
      </c>
      <c r="D41" s="92">
        <f t="shared" si="0"/>
        <v>38022</v>
      </c>
      <c r="E41" s="261" t="s">
        <v>479</v>
      </c>
      <c r="F41" s="93" t="s">
        <v>480</v>
      </c>
      <c r="G41" s="93" t="s">
        <v>396</v>
      </c>
      <c r="H41" s="93" t="s">
        <v>397</v>
      </c>
      <c r="I41" s="93" t="s">
        <v>398</v>
      </c>
      <c r="J41" s="93" t="s">
        <v>399</v>
      </c>
      <c r="K41" s="93" t="s">
        <v>494</v>
      </c>
      <c r="L41" s="93" t="s">
        <v>495</v>
      </c>
      <c r="M41" s="93" t="s">
        <v>497</v>
      </c>
      <c r="N41" s="93" t="s">
        <v>498</v>
      </c>
      <c r="O41" s="93" t="s">
        <v>499</v>
      </c>
    </row>
    <row r="42" spans="1:20">
      <c r="A42" s="91" t="s">
        <v>194</v>
      </c>
      <c r="B42" s="93" t="s">
        <v>209</v>
      </c>
      <c r="C42" s="92">
        <v>31</v>
      </c>
      <c r="D42" s="92">
        <f t="shared" si="0"/>
        <v>38023</v>
      </c>
      <c r="E42" s="261" t="s">
        <v>479</v>
      </c>
      <c r="F42" s="93" t="s">
        <v>480</v>
      </c>
      <c r="G42" s="93" t="s">
        <v>396</v>
      </c>
      <c r="H42" s="93" t="s">
        <v>397</v>
      </c>
      <c r="I42" s="93" t="s">
        <v>398</v>
      </c>
      <c r="J42" s="93" t="s">
        <v>399</v>
      </c>
      <c r="K42" s="93" t="s">
        <v>494</v>
      </c>
      <c r="L42" s="93" t="s">
        <v>495</v>
      </c>
      <c r="M42" s="93" t="s">
        <v>497</v>
      </c>
      <c r="N42" s="93" t="s">
        <v>498</v>
      </c>
      <c r="O42" s="93" t="s">
        <v>499</v>
      </c>
    </row>
    <row r="43" spans="1:20">
      <c r="A43" s="91" t="s">
        <v>301</v>
      </c>
      <c r="B43" s="93" t="s">
        <v>323</v>
      </c>
      <c r="C43" s="92">
        <v>32</v>
      </c>
      <c r="D43" s="92">
        <f t="shared" si="0"/>
        <v>38024</v>
      </c>
      <c r="E43" s="261" t="s">
        <v>479</v>
      </c>
      <c r="F43" s="197" t="s">
        <v>480</v>
      </c>
      <c r="G43" s="93" t="s">
        <v>396</v>
      </c>
      <c r="H43" s="93" t="s">
        <v>397</v>
      </c>
      <c r="I43" s="93" t="s">
        <v>398</v>
      </c>
      <c r="J43" s="93" t="s">
        <v>399</v>
      </c>
      <c r="K43" s="197" t="s">
        <v>494</v>
      </c>
      <c r="L43" s="197" t="s">
        <v>495</v>
      </c>
      <c r="M43" s="93" t="s">
        <v>497</v>
      </c>
      <c r="N43" s="93" t="s">
        <v>498</v>
      </c>
      <c r="O43" s="93" t="s">
        <v>499</v>
      </c>
      <c r="P43" s="93" t="s">
        <v>500</v>
      </c>
      <c r="Q43" s="93" t="s">
        <v>501</v>
      </c>
      <c r="R43" s="93" t="s">
        <v>503</v>
      </c>
      <c r="S43" s="93" t="s">
        <v>506</v>
      </c>
      <c r="T43" s="93" t="s">
        <v>505</v>
      </c>
    </row>
    <row r="44" spans="1:20">
      <c r="A44" s="91" t="s">
        <v>234</v>
      </c>
      <c r="B44" s="93" t="s">
        <v>260</v>
      </c>
      <c r="C44" s="92">
        <v>33</v>
      </c>
      <c r="D44" s="92">
        <f t="shared" si="0"/>
        <v>38025</v>
      </c>
      <c r="E44" s="261" t="s">
        <v>479</v>
      </c>
      <c r="F44" s="93" t="s">
        <v>480</v>
      </c>
      <c r="G44" s="93" t="s">
        <v>396</v>
      </c>
      <c r="H44" s="93" t="s">
        <v>397</v>
      </c>
      <c r="I44" s="93" t="s">
        <v>398</v>
      </c>
      <c r="J44" s="192"/>
      <c r="K44" s="89"/>
      <c r="L44" s="89"/>
    </row>
    <row r="45" spans="1:20">
      <c r="A45" s="91" t="s">
        <v>20</v>
      </c>
      <c r="B45" s="93" t="s">
        <v>169</v>
      </c>
      <c r="C45" s="92">
        <v>34</v>
      </c>
      <c r="D45" s="92">
        <f t="shared" si="0"/>
        <v>38026</v>
      </c>
      <c r="E45" s="261" t="s">
        <v>479</v>
      </c>
      <c r="F45" s="93" t="s">
        <v>480</v>
      </c>
      <c r="G45" s="93" t="s">
        <v>396</v>
      </c>
      <c r="H45" s="93" t="s">
        <v>397</v>
      </c>
      <c r="I45" s="93" t="s">
        <v>398</v>
      </c>
      <c r="J45" s="192"/>
      <c r="K45" s="89"/>
      <c r="L45" s="89"/>
    </row>
    <row r="46" spans="1:20">
      <c r="A46" s="91" t="s">
        <v>20</v>
      </c>
      <c r="B46" s="93" t="s">
        <v>171</v>
      </c>
      <c r="C46" s="92">
        <v>35</v>
      </c>
      <c r="D46" s="92">
        <f t="shared" si="0"/>
        <v>38027</v>
      </c>
      <c r="E46" s="261" t="s">
        <v>479</v>
      </c>
      <c r="F46" s="93" t="s">
        <v>480</v>
      </c>
      <c r="G46" s="93" t="s">
        <v>396</v>
      </c>
      <c r="H46" s="93" t="s">
        <v>397</v>
      </c>
      <c r="I46" s="93" t="s">
        <v>398</v>
      </c>
      <c r="J46" s="192"/>
      <c r="K46" s="89"/>
      <c r="L46" s="89"/>
    </row>
    <row r="47" spans="1:20">
      <c r="A47" s="91" t="s">
        <v>194</v>
      </c>
      <c r="B47" s="93" t="s">
        <v>212</v>
      </c>
      <c r="C47" s="92">
        <v>36</v>
      </c>
      <c r="D47" s="92">
        <f t="shared" si="0"/>
        <v>38028</v>
      </c>
      <c r="E47" s="261" t="s">
        <v>479</v>
      </c>
      <c r="F47" s="93" t="s">
        <v>480</v>
      </c>
      <c r="G47" s="93" t="s">
        <v>396</v>
      </c>
      <c r="H47" s="93" t="s">
        <v>397</v>
      </c>
      <c r="I47" s="93" t="s">
        <v>398</v>
      </c>
      <c r="J47" s="93" t="s">
        <v>399</v>
      </c>
      <c r="K47" s="93" t="s">
        <v>494</v>
      </c>
      <c r="L47" s="93" t="s">
        <v>495</v>
      </c>
    </row>
    <row r="48" spans="1:20">
      <c r="A48" s="91" t="s">
        <v>20</v>
      </c>
      <c r="B48" s="93" t="s">
        <v>174</v>
      </c>
      <c r="C48" s="92">
        <v>37</v>
      </c>
      <c r="D48" s="92">
        <f t="shared" si="0"/>
        <v>38029</v>
      </c>
      <c r="E48" s="261" t="s">
        <v>479</v>
      </c>
      <c r="F48" s="93" t="s">
        <v>480</v>
      </c>
      <c r="G48" s="93" t="s">
        <v>396</v>
      </c>
      <c r="H48" s="93" t="s">
        <v>397</v>
      </c>
      <c r="I48" s="93" t="s">
        <v>398</v>
      </c>
      <c r="J48" s="93" t="s">
        <v>399</v>
      </c>
      <c r="K48" s="93" t="s">
        <v>494</v>
      </c>
    </row>
    <row r="49" spans="1:17">
      <c r="A49" s="91" t="s">
        <v>194</v>
      </c>
      <c r="B49" s="93" t="s">
        <v>214</v>
      </c>
      <c r="C49" s="92">
        <v>38</v>
      </c>
      <c r="D49" s="92">
        <f t="shared" si="0"/>
        <v>38030</v>
      </c>
      <c r="E49" s="261" t="s">
        <v>479</v>
      </c>
      <c r="F49" s="93" t="s">
        <v>480</v>
      </c>
      <c r="G49" s="93" t="s">
        <v>396</v>
      </c>
      <c r="H49" s="93" t="s">
        <v>397</v>
      </c>
      <c r="I49" s="93" t="s">
        <v>398</v>
      </c>
      <c r="J49" s="93" t="s">
        <v>399</v>
      </c>
      <c r="K49" s="93" t="s">
        <v>494</v>
      </c>
      <c r="L49" s="93" t="s">
        <v>495</v>
      </c>
      <c r="M49" s="93" t="s">
        <v>497</v>
      </c>
      <c r="N49" s="93" t="s">
        <v>498</v>
      </c>
    </row>
    <row r="50" spans="1:17">
      <c r="A50" s="91" t="s">
        <v>194</v>
      </c>
      <c r="B50" s="93" t="s">
        <v>216</v>
      </c>
      <c r="C50" s="92">
        <v>39</v>
      </c>
      <c r="D50" s="92">
        <f t="shared" si="0"/>
        <v>38031</v>
      </c>
      <c r="E50" s="261" t="s">
        <v>479</v>
      </c>
      <c r="F50" s="93" t="s">
        <v>480</v>
      </c>
      <c r="G50" s="93" t="s">
        <v>396</v>
      </c>
      <c r="H50" s="93" t="s">
        <v>397</v>
      </c>
      <c r="I50" s="93" t="s">
        <v>398</v>
      </c>
      <c r="J50" s="93" t="s">
        <v>399</v>
      </c>
      <c r="K50" s="262" t="s">
        <v>494</v>
      </c>
      <c r="L50" s="225" t="s">
        <v>495</v>
      </c>
    </row>
    <row r="51" spans="1:17">
      <c r="A51" s="91" t="s">
        <v>194</v>
      </c>
      <c r="B51" s="93" t="s">
        <v>232</v>
      </c>
      <c r="C51" s="92">
        <v>256420</v>
      </c>
      <c r="D51" s="92">
        <f t="shared" si="0"/>
        <v>38032</v>
      </c>
      <c r="E51" s="261" t="s">
        <v>479</v>
      </c>
      <c r="F51" s="93" t="s">
        <v>480</v>
      </c>
      <c r="G51" s="93" t="s">
        <v>396</v>
      </c>
      <c r="H51" s="93" t="s">
        <v>397</v>
      </c>
      <c r="I51" s="93" t="s">
        <v>398</v>
      </c>
      <c r="J51" s="93" t="s">
        <v>399</v>
      </c>
      <c r="K51" s="89"/>
    </row>
    <row r="52" spans="1:17">
      <c r="A52" s="91" t="s">
        <v>270</v>
      </c>
      <c r="B52" s="93" t="s">
        <v>275</v>
      </c>
      <c r="C52" s="92">
        <v>256107</v>
      </c>
      <c r="D52" s="92">
        <f t="shared" si="0"/>
        <v>38033</v>
      </c>
      <c r="E52" s="261" t="s">
        <v>479</v>
      </c>
      <c r="F52" s="93" t="s">
        <v>480</v>
      </c>
      <c r="G52" s="93" t="s">
        <v>396</v>
      </c>
      <c r="H52" s="93" t="s">
        <v>397</v>
      </c>
      <c r="I52" s="93" t="s">
        <v>398</v>
      </c>
      <c r="J52" s="93" t="s">
        <v>399</v>
      </c>
      <c r="K52" s="93" t="s">
        <v>494</v>
      </c>
      <c r="L52" s="93" t="s">
        <v>495</v>
      </c>
      <c r="M52" s="93" t="s">
        <v>497</v>
      </c>
      <c r="N52" s="93" t="s">
        <v>498</v>
      </c>
      <c r="O52" s="93" t="s">
        <v>499</v>
      </c>
    </row>
    <row r="53" spans="1:17">
      <c r="A53" s="91" t="s">
        <v>301</v>
      </c>
      <c r="B53" s="93" t="s">
        <v>326</v>
      </c>
      <c r="C53" s="92">
        <v>41</v>
      </c>
      <c r="D53" s="92">
        <f t="shared" si="0"/>
        <v>38034</v>
      </c>
      <c r="E53" s="261" t="s">
        <v>479</v>
      </c>
      <c r="F53" s="93" t="s">
        <v>480</v>
      </c>
      <c r="G53" s="93" t="s">
        <v>396</v>
      </c>
      <c r="H53" s="93" t="s">
        <v>397</v>
      </c>
      <c r="I53" s="93" t="s">
        <v>398</v>
      </c>
      <c r="J53" s="93" t="s">
        <v>399</v>
      </c>
      <c r="K53" s="93" t="s">
        <v>494</v>
      </c>
      <c r="L53" s="93" t="s">
        <v>495</v>
      </c>
    </row>
    <row r="54" spans="1:17">
      <c r="A54" s="91" t="s">
        <v>270</v>
      </c>
      <c r="B54" s="93" t="s">
        <v>284</v>
      </c>
      <c r="C54" s="92">
        <v>472753</v>
      </c>
      <c r="D54" s="92">
        <f t="shared" si="0"/>
        <v>38035</v>
      </c>
      <c r="E54" s="261" t="s">
        <v>479</v>
      </c>
      <c r="F54" s="93" t="s">
        <v>480</v>
      </c>
      <c r="G54" s="93" t="s">
        <v>396</v>
      </c>
      <c r="H54" s="93" t="s">
        <v>397</v>
      </c>
      <c r="I54" s="93" t="s">
        <v>398</v>
      </c>
      <c r="J54" s="192"/>
      <c r="K54" s="89"/>
    </row>
    <row r="55" spans="1:17">
      <c r="A55" s="91" t="s">
        <v>270</v>
      </c>
      <c r="B55" s="93" t="s">
        <v>285</v>
      </c>
      <c r="C55" s="92">
        <v>472886</v>
      </c>
      <c r="D55" s="92">
        <f t="shared" si="0"/>
        <v>38036</v>
      </c>
      <c r="E55" s="261" t="s">
        <v>479</v>
      </c>
      <c r="F55" s="93" t="s">
        <v>480</v>
      </c>
      <c r="G55" s="93" t="s">
        <v>396</v>
      </c>
      <c r="H55" s="93" t="s">
        <v>397</v>
      </c>
      <c r="I55" s="93" t="s">
        <v>398</v>
      </c>
      <c r="J55" s="192"/>
      <c r="K55" s="89"/>
    </row>
    <row r="56" spans="1:17">
      <c r="A56" s="91" t="s">
        <v>194</v>
      </c>
      <c r="B56" s="93" t="s">
        <v>218</v>
      </c>
      <c r="C56" s="92">
        <v>42</v>
      </c>
      <c r="D56" s="92">
        <f t="shared" si="0"/>
        <v>38037</v>
      </c>
      <c r="E56" s="261" t="s">
        <v>479</v>
      </c>
      <c r="F56" s="93" t="s">
        <v>480</v>
      </c>
      <c r="G56" s="93" t="s">
        <v>396</v>
      </c>
      <c r="H56" s="93" t="s">
        <v>397</v>
      </c>
      <c r="I56" s="93" t="s">
        <v>398</v>
      </c>
      <c r="J56" s="93" t="s">
        <v>399</v>
      </c>
      <c r="K56" s="93" t="s">
        <v>494</v>
      </c>
      <c r="L56" s="93" t="s">
        <v>495</v>
      </c>
    </row>
    <row r="57" spans="1:17">
      <c r="A57" s="91" t="s">
        <v>20</v>
      </c>
      <c r="B57" s="93" t="s">
        <v>178</v>
      </c>
      <c r="C57" s="92">
        <v>43</v>
      </c>
      <c r="D57" s="92">
        <f t="shared" si="0"/>
        <v>38038</v>
      </c>
      <c r="E57" s="261" t="s">
        <v>479</v>
      </c>
      <c r="F57" s="93" t="s">
        <v>480</v>
      </c>
      <c r="G57" s="93" t="s">
        <v>396</v>
      </c>
      <c r="H57" s="93" t="s">
        <v>397</v>
      </c>
      <c r="I57" s="93" t="s">
        <v>398</v>
      </c>
      <c r="J57" s="93" t="s">
        <v>399</v>
      </c>
      <c r="K57" s="93" t="s">
        <v>494</v>
      </c>
      <c r="L57" s="93" t="s">
        <v>495</v>
      </c>
      <c r="M57" s="93" t="s">
        <v>497</v>
      </c>
      <c r="N57" s="93" t="s">
        <v>498</v>
      </c>
      <c r="O57" s="93" t="s">
        <v>499</v>
      </c>
      <c r="P57" s="93" t="s">
        <v>500</v>
      </c>
      <c r="Q57" s="93" t="s">
        <v>501</v>
      </c>
    </row>
    <row r="58" spans="1:17">
      <c r="A58" s="91" t="s">
        <v>194</v>
      </c>
      <c r="B58" s="93" t="s">
        <v>221</v>
      </c>
      <c r="C58" s="92">
        <v>44</v>
      </c>
      <c r="D58" s="92">
        <f t="shared" si="0"/>
        <v>38039</v>
      </c>
      <c r="E58" s="261" t="s">
        <v>479</v>
      </c>
      <c r="F58" s="93" t="s">
        <v>480</v>
      </c>
      <c r="G58" s="93" t="s">
        <v>396</v>
      </c>
      <c r="H58" s="93" t="s">
        <v>397</v>
      </c>
      <c r="I58" s="93" t="s">
        <v>398</v>
      </c>
      <c r="J58" s="93" t="s">
        <v>399</v>
      </c>
      <c r="K58" s="93" t="s">
        <v>494</v>
      </c>
      <c r="L58" s="93" t="s">
        <v>495</v>
      </c>
      <c r="M58" s="93" t="s">
        <v>497</v>
      </c>
    </row>
    <row r="59" spans="1:17">
      <c r="A59" s="91" t="s">
        <v>270</v>
      </c>
      <c r="B59" s="93" t="s">
        <v>406</v>
      </c>
      <c r="C59" s="92">
        <v>45</v>
      </c>
      <c r="D59" s="92">
        <f t="shared" si="0"/>
        <v>38040</v>
      </c>
      <c r="E59" s="261" t="s">
        <v>479</v>
      </c>
      <c r="F59" s="93" t="s">
        <v>480</v>
      </c>
      <c r="G59" s="93" t="s">
        <v>396</v>
      </c>
      <c r="H59" s="93" t="s">
        <v>397</v>
      </c>
      <c r="I59" s="93" t="s">
        <v>398</v>
      </c>
      <c r="J59" s="93" t="s">
        <v>399</v>
      </c>
      <c r="K59" s="93" t="s">
        <v>494</v>
      </c>
      <c r="L59" s="93" t="s">
        <v>495</v>
      </c>
      <c r="M59" s="93" t="s">
        <v>497</v>
      </c>
      <c r="N59" s="93" t="s">
        <v>498</v>
      </c>
    </row>
    <row r="60" spans="1:17">
      <c r="A60" s="91" t="s">
        <v>301</v>
      </c>
      <c r="B60" s="93" t="s">
        <v>328</v>
      </c>
      <c r="C60" s="92">
        <v>46</v>
      </c>
      <c r="D60" s="92">
        <f t="shared" si="0"/>
        <v>38041</v>
      </c>
      <c r="E60" s="261" t="s">
        <v>479</v>
      </c>
      <c r="F60" s="93" t="s">
        <v>480</v>
      </c>
      <c r="G60" s="93" t="s">
        <v>396</v>
      </c>
      <c r="H60" s="93" t="s">
        <v>397</v>
      </c>
      <c r="I60" s="93" t="s">
        <v>398</v>
      </c>
      <c r="J60" s="93" t="s">
        <v>399</v>
      </c>
      <c r="K60" s="93" t="s">
        <v>494</v>
      </c>
    </row>
    <row r="61" spans="1:17">
      <c r="A61" s="91" t="s">
        <v>301</v>
      </c>
      <c r="B61" s="93" t="s">
        <v>330</v>
      </c>
      <c r="C61" s="92">
        <v>47</v>
      </c>
      <c r="D61" s="92">
        <f t="shared" si="0"/>
        <v>38042</v>
      </c>
      <c r="E61" s="261" t="s">
        <v>479</v>
      </c>
      <c r="F61" s="93" t="s">
        <v>480</v>
      </c>
      <c r="G61" s="93" t="s">
        <v>396</v>
      </c>
      <c r="H61" s="93" t="s">
        <v>397</v>
      </c>
      <c r="I61" s="93" t="s">
        <v>398</v>
      </c>
      <c r="J61" s="93" t="s">
        <v>399</v>
      </c>
      <c r="K61" s="93" t="s">
        <v>494</v>
      </c>
      <c r="L61" s="93" t="s">
        <v>495</v>
      </c>
      <c r="M61" s="93" t="s">
        <v>497</v>
      </c>
    </row>
    <row r="62" spans="1:17">
      <c r="A62" s="91" t="s">
        <v>301</v>
      </c>
      <c r="B62" s="93" t="s">
        <v>332</v>
      </c>
      <c r="C62" s="92">
        <v>48</v>
      </c>
      <c r="D62" s="92">
        <f t="shared" si="0"/>
        <v>38043</v>
      </c>
      <c r="E62" s="261" t="s">
        <v>479</v>
      </c>
      <c r="F62" s="93" t="s">
        <v>480</v>
      </c>
      <c r="G62" s="93" t="s">
        <v>396</v>
      </c>
      <c r="H62" s="93" t="s">
        <v>397</v>
      </c>
      <c r="I62" s="93" t="s">
        <v>398</v>
      </c>
      <c r="J62" s="93" t="s">
        <v>399</v>
      </c>
      <c r="K62" s="93" t="s">
        <v>494</v>
      </c>
      <c r="L62" s="93" t="s">
        <v>495</v>
      </c>
      <c r="M62" s="93" t="s">
        <v>497</v>
      </c>
      <c r="N62" s="93" t="s">
        <v>498</v>
      </c>
      <c r="O62" s="93" t="s">
        <v>499</v>
      </c>
    </row>
    <row r="63" spans="1:17">
      <c r="A63" s="91" t="s">
        <v>20</v>
      </c>
      <c r="B63" s="93" t="s">
        <v>180</v>
      </c>
      <c r="C63" s="92">
        <v>49</v>
      </c>
      <c r="D63" s="92">
        <f t="shared" si="0"/>
        <v>38044</v>
      </c>
      <c r="E63" s="261" t="s">
        <v>479</v>
      </c>
      <c r="F63" s="93" t="s">
        <v>480</v>
      </c>
      <c r="G63" s="93" t="s">
        <v>396</v>
      </c>
      <c r="H63" s="197" t="s">
        <v>397</v>
      </c>
      <c r="I63" s="197" t="s">
        <v>398</v>
      </c>
      <c r="J63" s="93" t="s">
        <v>399</v>
      </c>
      <c r="K63" s="93" t="s">
        <v>494</v>
      </c>
      <c r="L63" s="93" t="s">
        <v>495</v>
      </c>
      <c r="M63" s="93" t="s">
        <v>497</v>
      </c>
      <c r="N63" s="93" t="s">
        <v>498</v>
      </c>
      <c r="O63" s="93" t="s">
        <v>499</v>
      </c>
    </row>
    <row r="64" spans="1:17">
      <c r="A64" s="91" t="s">
        <v>20</v>
      </c>
      <c r="B64" s="93" t="s">
        <v>183</v>
      </c>
      <c r="C64" s="92">
        <v>50</v>
      </c>
      <c r="D64" s="92">
        <f t="shared" si="0"/>
        <v>38045</v>
      </c>
      <c r="E64" s="261" t="s">
        <v>479</v>
      </c>
      <c r="F64" s="93" t="s">
        <v>480</v>
      </c>
      <c r="G64" s="260" t="s">
        <v>396</v>
      </c>
      <c r="H64" s="93" t="s">
        <v>397</v>
      </c>
      <c r="I64" s="93" t="s">
        <v>398</v>
      </c>
      <c r="J64" s="93" t="s">
        <v>399</v>
      </c>
      <c r="K64" s="93" t="s">
        <v>494</v>
      </c>
      <c r="L64" s="93" t="s">
        <v>495</v>
      </c>
      <c r="M64" s="93" t="s">
        <v>497</v>
      </c>
      <c r="N64" s="93" t="s">
        <v>498</v>
      </c>
      <c r="O64" s="93" t="s">
        <v>499</v>
      </c>
    </row>
    <row r="65" spans="1:15">
      <c r="A65" s="91" t="s">
        <v>270</v>
      </c>
      <c r="B65" s="93" t="s">
        <v>293</v>
      </c>
      <c r="C65" s="92">
        <v>341113</v>
      </c>
      <c r="D65" s="92">
        <f t="shared" si="0"/>
        <v>38046</v>
      </c>
      <c r="E65" s="261" t="s">
        <v>479</v>
      </c>
      <c r="F65" s="93" t="s">
        <v>480</v>
      </c>
      <c r="G65" s="93" t="s">
        <v>396</v>
      </c>
      <c r="H65" s="93" t="s">
        <v>397</v>
      </c>
      <c r="I65" s="93" t="s">
        <v>398</v>
      </c>
      <c r="J65" s="93" t="s">
        <v>399</v>
      </c>
      <c r="K65" s="93" t="s">
        <v>494</v>
      </c>
      <c r="L65" s="93" t="s">
        <v>495</v>
      </c>
      <c r="M65" s="93" t="s">
        <v>497</v>
      </c>
    </row>
    <row r="66" spans="1:15">
      <c r="A66" s="91" t="s">
        <v>234</v>
      </c>
      <c r="B66" s="93" t="s">
        <v>262</v>
      </c>
      <c r="C66" s="92">
        <v>52</v>
      </c>
      <c r="D66" s="92">
        <f t="shared" si="0"/>
        <v>38047</v>
      </c>
      <c r="E66" s="261" t="s">
        <v>479</v>
      </c>
      <c r="F66" s="93" t="s">
        <v>480</v>
      </c>
      <c r="G66" s="93" t="s">
        <v>396</v>
      </c>
      <c r="H66" s="93" t="s">
        <v>397</v>
      </c>
      <c r="I66" s="93" t="s">
        <v>398</v>
      </c>
      <c r="J66" s="192"/>
      <c r="K66" s="89"/>
    </row>
    <row r="67" spans="1:15">
      <c r="A67" s="91" t="s">
        <v>234</v>
      </c>
      <c r="B67" s="93" t="s">
        <v>264</v>
      </c>
      <c r="C67" s="92">
        <v>53</v>
      </c>
      <c r="D67" s="92">
        <f t="shared" si="0"/>
        <v>38048</v>
      </c>
      <c r="E67" s="261" t="s">
        <v>479</v>
      </c>
      <c r="F67" s="93" t="s">
        <v>480</v>
      </c>
      <c r="G67" s="93" t="s">
        <v>396</v>
      </c>
      <c r="H67" s="93" t="s">
        <v>397</v>
      </c>
      <c r="I67" s="93" t="s">
        <v>398</v>
      </c>
      <c r="J67" s="93" t="s">
        <v>399</v>
      </c>
      <c r="K67" s="93" t="s">
        <v>494</v>
      </c>
    </row>
    <row r="68" spans="1:15">
      <c r="A68" s="91" t="s">
        <v>301</v>
      </c>
      <c r="B68" s="93" t="s">
        <v>334</v>
      </c>
      <c r="C68" s="92">
        <v>54</v>
      </c>
      <c r="D68" s="92">
        <f t="shared" si="0"/>
        <v>38049</v>
      </c>
      <c r="E68" s="261" t="s">
        <v>479</v>
      </c>
      <c r="F68" s="197" t="s">
        <v>480</v>
      </c>
      <c r="G68" s="197" t="s">
        <v>396</v>
      </c>
      <c r="H68" s="93" t="s">
        <v>397</v>
      </c>
      <c r="I68" s="93" t="s">
        <v>398</v>
      </c>
      <c r="J68" s="93" t="s">
        <v>399</v>
      </c>
      <c r="K68" s="93" t="s">
        <v>494</v>
      </c>
      <c r="L68" s="93" t="s">
        <v>495</v>
      </c>
      <c r="M68" s="93" t="s">
        <v>497</v>
      </c>
    </row>
    <row r="69" spans="1:15">
      <c r="A69" s="91" t="s">
        <v>234</v>
      </c>
      <c r="B69" s="93" t="s">
        <v>266</v>
      </c>
      <c r="C69" s="92">
        <v>56</v>
      </c>
      <c r="D69" s="92">
        <f t="shared" si="0"/>
        <v>38050</v>
      </c>
      <c r="E69" s="261" t="s">
        <v>479</v>
      </c>
      <c r="F69" s="93" t="s">
        <v>480</v>
      </c>
      <c r="G69" s="93" t="s">
        <v>396</v>
      </c>
      <c r="H69" s="197" t="s">
        <v>397</v>
      </c>
      <c r="I69" s="93" t="s">
        <v>398</v>
      </c>
      <c r="J69" s="93" t="s">
        <v>399</v>
      </c>
      <c r="K69" s="93" t="s">
        <v>494</v>
      </c>
      <c r="L69" s="93" t="s">
        <v>495</v>
      </c>
      <c r="M69" s="93" t="s">
        <v>497</v>
      </c>
      <c r="N69" s="93" t="s">
        <v>498</v>
      </c>
    </row>
    <row r="70" spans="1:15">
      <c r="A70" s="91" t="s">
        <v>20</v>
      </c>
      <c r="B70" s="93" t="s">
        <v>185</v>
      </c>
      <c r="C70" s="92">
        <v>57</v>
      </c>
      <c r="D70" s="92">
        <f t="shared" ref="D70:D89" si="1">+D69+1</f>
        <v>38051</v>
      </c>
      <c r="E70" s="261" t="s">
        <v>479</v>
      </c>
      <c r="F70" s="93" t="s">
        <v>480</v>
      </c>
      <c r="G70" s="93" t="s">
        <v>396</v>
      </c>
      <c r="H70" s="93" t="s">
        <v>397</v>
      </c>
      <c r="I70" s="93" t="s">
        <v>398</v>
      </c>
      <c r="J70" s="93" t="s">
        <v>399</v>
      </c>
      <c r="K70" s="93" t="s">
        <v>494</v>
      </c>
      <c r="L70" s="93" t="s">
        <v>495</v>
      </c>
      <c r="M70" s="93" t="s">
        <v>497</v>
      </c>
      <c r="N70" s="93" t="s">
        <v>498</v>
      </c>
      <c r="O70" s="93" t="s">
        <v>499</v>
      </c>
    </row>
    <row r="71" spans="1:15">
      <c r="A71" s="91" t="s">
        <v>194</v>
      </c>
      <c r="B71" s="93" t="s">
        <v>407</v>
      </c>
      <c r="C71" s="92">
        <v>58</v>
      </c>
      <c r="D71" s="92">
        <f t="shared" si="1"/>
        <v>38052</v>
      </c>
      <c r="E71" s="261" t="s">
        <v>479</v>
      </c>
      <c r="F71" s="93" t="s">
        <v>480</v>
      </c>
      <c r="G71" s="93" t="s">
        <v>396</v>
      </c>
      <c r="H71" s="93" t="s">
        <v>397</v>
      </c>
      <c r="I71" s="93" t="s">
        <v>398</v>
      </c>
      <c r="J71" s="93" t="s">
        <v>399</v>
      </c>
      <c r="K71" s="93" t="s">
        <v>494</v>
      </c>
      <c r="L71" s="93" t="s">
        <v>495</v>
      </c>
      <c r="M71" s="93" t="s">
        <v>497</v>
      </c>
    </row>
    <row r="72" spans="1:15">
      <c r="A72" s="91" t="s">
        <v>194</v>
      </c>
      <c r="B72" s="93" t="s">
        <v>225</v>
      </c>
      <c r="C72" s="92">
        <v>59</v>
      </c>
      <c r="D72" s="92">
        <f t="shared" si="1"/>
        <v>38053</v>
      </c>
      <c r="E72" s="261" t="s">
        <v>479</v>
      </c>
      <c r="F72" s="93" t="s">
        <v>480</v>
      </c>
      <c r="G72" s="93" t="s">
        <v>396</v>
      </c>
      <c r="H72" s="93" t="s">
        <v>397</v>
      </c>
      <c r="I72" s="93" t="s">
        <v>398</v>
      </c>
      <c r="J72" s="93" t="s">
        <v>399</v>
      </c>
      <c r="K72" s="93" t="s">
        <v>494</v>
      </c>
      <c r="L72" s="93" t="s">
        <v>495</v>
      </c>
    </row>
    <row r="73" spans="1:15">
      <c r="A73" s="91" t="s">
        <v>270</v>
      </c>
      <c r="B73" s="93" t="s">
        <v>286</v>
      </c>
      <c r="C73" s="92">
        <v>655522</v>
      </c>
      <c r="D73" s="92">
        <f t="shared" si="1"/>
        <v>38054</v>
      </c>
      <c r="E73" s="261" t="s">
        <v>479</v>
      </c>
      <c r="F73" s="93" t="s">
        <v>480</v>
      </c>
      <c r="G73" s="93" t="s">
        <v>396</v>
      </c>
      <c r="H73" s="93" t="s">
        <v>397</v>
      </c>
      <c r="I73" s="93" t="s">
        <v>398</v>
      </c>
      <c r="J73" s="93" t="s">
        <v>399</v>
      </c>
      <c r="K73" s="93" t="s">
        <v>494</v>
      </c>
      <c r="L73" s="93" t="s">
        <v>495</v>
      </c>
    </row>
    <row r="74" spans="1:15">
      <c r="A74" s="91" t="s">
        <v>301</v>
      </c>
      <c r="B74" s="93" t="s">
        <v>336</v>
      </c>
      <c r="C74" s="92">
        <v>55</v>
      </c>
      <c r="D74" s="92">
        <f t="shared" si="1"/>
        <v>38055</v>
      </c>
      <c r="E74" s="261" t="s">
        <v>479</v>
      </c>
      <c r="F74" s="93" t="s">
        <v>480</v>
      </c>
      <c r="G74" s="197" t="s">
        <v>396</v>
      </c>
      <c r="H74" s="93" t="s">
        <v>397</v>
      </c>
      <c r="I74" s="93" t="s">
        <v>398</v>
      </c>
      <c r="J74" s="93" t="s">
        <v>399</v>
      </c>
      <c r="K74" s="93" t="s">
        <v>494</v>
      </c>
      <c r="L74" s="93" t="s">
        <v>495</v>
      </c>
      <c r="M74" s="93" t="s">
        <v>497</v>
      </c>
      <c r="N74" s="93" t="s">
        <v>498</v>
      </c>
      <c r="O74" s="93" t="s">
        <v>499</v>
      </c>
    </row>
    <row r="75" spans="1:15">
      <c r="A75" s="91" t="s">
        <v>270</v>
      </c>
      <c r="B75" s="93" t="s">
        <v>287</v>
      </c>
      <c r="C75" s="92">
        <v>472928</v>
      </c>
      <c r="D75" s="92">
        <f t="shared" si="1"/>
        <v>38056</v>
      </c>
      <c r="E75" s="261" t="s">
        <v>479</v>
      </c>
      <c r="F75" s="93" t="s">
        <v>480</v>
      </c>
      <c r="G75" s="93" t="s">
        <v>396</v>
      </c>
      <c r="H75" s="225" t="s">
        <v>397</v>
      </c>
      <c r="I75" s="93" t="s">
        <v>398</v>
      </c>
      <c r="J75" s="93" t="s">
        <v>399</v>
      </c>
      <c r="K75" s="93" t="s">
        <v>494</v>
      </c>
    </row>
    <row r="76" spans="1:15">
      <c r="A76" s="91" t="s">
        <v>20</v>
      </c>
      <c r="B76" s="93" t="s">
        <v>187</v>
      </c>
      <c r="C76" s="92">
        <v>60</v>
      </c>
      <c r="D76" s="92">
        <f t="shared" si="1"/>
        <v>38057</v>
      </c>
      <c r="E76" s="261" t="s">
        <v>479</v>
      </c>
      <c r="F76" s="93" t="s">
        <v>480</v>
      </c>
      <c r="G76" s="93" t="s">
        <v>396</v>
      </c>
      <c r="H76" s="93" t="s">
        <v>397</v>
      </c>
      <c r="I76" s="93" t="s">
        <v>398</v>
      </c>
      <c r="J76" s="93" t="s">
        <v>399</v>
      </c>
      <c r="K76" s="93" t="s">
        <v>494</v>
      </c>
      <c r="L76" s="93" t="s">
        <v>495</v>
      </c>
    </row>
    <row r="77" spans="1:15">
      <c r="A77" s="91" t="s">
        <v>301</v>
      </c>
      <c r="B77" s="93" t="s">
        <v>338</v>
      </c>
      <c r="C77" s="92">
        <v>61</v>
      </c>
      <c r="D77" s="92">
        <f t="shared" si="1"/>
        <v>38058</v>
      </c>
      <c r="E77" s="261" t="s">
        <v>479</v>
      </c>
      <c r="F77" s="93" t="s">
        <v>480</v>
      </c>
      <c r="G77" s="93" t="s">
        <v>396</v>
      </c>
      <c r="H77" s="93" t="s">
        <v>397</v>
      </c>
      <c r="I77" s="93" t="s">
        <v>398</v>
      </c>
      <c r="J77" s="93" t="s">
        <v>399</v>
      </c>
      <c r="K77" s="93" t="s">
        <v>494</v>
      </c>
      <c r="L77" s="93" t="s">
        <v>495</v>
      </c>
    </row>
    <row r="78" spans="1:15">
      <c r="A78" s="91" t="s">
        <v>234</v>
      </c>
      <c r="B78" s="93" t="s">
        <v>268</v>
      </c>
      <c r="C78" s="92">
        <v>62</v>
      </c>
      <c r="D78" s="92">
        <f t="shared" si="1"/>
        <v>38059</v>
      </c>
      <c r="E78" s="261" t="s">
        <v>479</v>
      </c>
      <c r="F78" s="93" t="s">
        <v>480</v>
      </c>
      <c r="G78" s="93" t="s">
        <v>396</v>
      </c>
      <c r="H78" s="93" t="s">
        <v>397</v>
      </c>
      <c r="I78" s="93" t="s">
        <v>398</v>
      </c>
      <c r="J78" s="93" t="s">
        <v>399</v>
      </c>
      <c r="K78" s="93" t="s">
        <v>494</v>
      </c>
      <c r="L78" s="93" t="s">
        <v>495</v>
      </c>
    </row>
    <row r="79" spans="1:15">
      <c r="A79" s="91" t="s">
        <v>20</v>
      </c>
      <c r="B79" s="93" t="s">
        <v>189</v>
      </c>
      <c r="C79" s="92">
        <v>63</v>
      </c>
      <c r="D79" s="92">
        <f t="shared" si="1"/>
        <v>38060</v>
      </c>
      <c r="E79" s="261" t="s">
        <v>479</v>
      </c>
      <c r="F79" s="93" t="s">
        <v>480</v>
      </c>
      <c r="G79" s="93" t="s">
        <v>396</v>
      </c>
      <c r="H79" s="93" t="s">
        <v>397</v>
      </c>
      <c r="I79" s="93" t="s">
        <v>398</v>
      </c>
      <c r="J79" s="93" t="s">
        <v>399</v>
      </c>
      <c r="K79" s="93" t="s">
        <v>494</v>
      </c>
      <c r="L79" s="93" t="s">
        <v>495</v>
      </c>
    </row>
    <row r="80" spans="1:15">
      <c r="A80" s="91" t="s">
        <v>270</v>
      </c>
      <c r="B80" s="93" t="s">
        <v>295</v>
      </c>
      <c r="C80" s="92">
        <v>64</v>
      </c>
      <c r="D80" s="92">
        <f t="shared" si="1"/>
        <v>38061</v>
      </c>
      <c r="E80" s="261" t="s">
        <v>479</v>
      </c>
      <c r="F80" s="93" t="s">
        <v>480</v>
      </c>
      <c r="G80" s="93" t="s">
        <v>396</v>
      </c>
      <c r="H80" s="93" t="s">
        <v>397</v>
      </c>
      <c r="I80" s="93" t="s">
        <v>398</v>
      </c>
      <c r="J80" s="93" t="s">
        <v>399</v>
      </c>
      <c r="K80" s="93" t="s">
        <v>494</v>
      </c>
      <c r="L80" s="93" t="s">
        <v>495</v>
      </c>
      <c r="M80" s="93" t="s">
        <v>497</v>
      </c>
    </row>
    <row r="81" spans="1:17">
      <c r="A81" s="91" t="s">
        <v>301</v>
      </c>
      <c r="B81" s="93" t="s">
        <v>340</v>
      </c>
      <c r="C81" s="92">
        <v>65</v>
      </c>
      <c r="D81" s="92">
        <f t="shared" si="1"/>
        <v>38062</v>
      </c>
      <c r="E81" s="261" t="s">
        <v>479</v>
      </c>
      <c r="F81" s="93" t="s">
        <v>480</v>
      </c>
      <c r="G81" s="93" t="s">
        <v>396</v>
      </c>
      <c r="H81" s="93" t="s">
        <v>397</v>
      </c>
      <c r="I81" s="93" t="s">
        <v>398</v>
      </c>
      <c r="J81" s="93" t="s">
        <v>399</v>
      </c>
      <c r="K81" s="93" t="s">
        <v>494</v>
      </c>
      <c r="L81" s="93" t="s">
        <v>495</v>
      </c>
      <c r="M81" s="93" t="s">
        <v>497</v>
      </c>
      <c r="N81" s="93" t="s">
        <v>498</v>
      </c>
      <c r="O81" s="93" t="s">
        <v>499</v>
      </c>
    </row>
    <row r="82" spans="1:17">
      <c r="A82" s="91" t="s">
        <v>234</v>
      </c>
      <c r="B82" s="93" t="s">
        <v>255</v>
      </c>
      <c r="C82" s="92">
        <v>472951</v>
      </c>
      <c r="D82" s="92">
        <f t="shared" si="1"/>
        <v>38063</v>
      </c>
      <c r="E82" s="261" t="s">
        <v>479</v>
      </c>
      <c r="F82" s="93" t="s">
        <v>480</v>
      </c>
      <c r="G82" s="93" t="s">
        <v>396</v>
      </c>
      <c r="H82" s="93" t="s">
        <v>397</v>
      </c>
      <c r="I82" s="93" t="s">
        <v>398</v>
      </c>
      <c r="J82" s="192"/>
      <c r="K82" s="89"/>
      <c r="L82" s="90"/>
    </row>
    <row r="83" spans="1:17">
      <c r="A83" s="91" t="s">
        <v>270</v>
      </c>
      <c r="B83" s="197" t="s">
        <v>299</v>
      </c>
      <c r="C83" s="92">
        <v>67</v>
      </c>
      <c r="D83" s="92">
        <f t="shared" si="1"/>
        <v>38064</v>
      </c>
      <c r="E83" s="261" t="s">
        <v>479</v>
      </c>
      <c r="F83" s="93" t="s">
        <v>480</v>
      </c>
      <c r="G83" s="93" t="s">
        <v>396</v>
      </c>
      <c r="H83" s="93" t="s">
        <v>397</v>
      </c>
      <c r="I83" s="93" t="s">
        <v>398</v>
      </c>
      <c r="J83" s="93" t="s">
        <v>399</v>
      </c>
      <c r="K83" s="93" t="s">
        <v>494</v>
      </c>
      <c r="L83" s="93" t="s">
        <v>495</v>
      </c>
      <c r="M83" s="93" t="s">
        <v>497</v>
      </c>
    </row>
    <row r="84" spans="1:17">
      <c r="A84" s="91" t="s">
        <v>194</v>
      </c>
      <c r="B84" s="93" t="s">
        <v>227</v>
      </c>
      <c r="C84" s="92">
        <v>68</v>
      </c>
      <c r="D84" s="92">
        <f t="shared" si="1"/>
        <v>38065</v>
      </c>
      <c r="E84" s="261" t="s">
        <v>479</v>
      </c>
      <c r="F84" s="93" t="s">
        <v>480</v>
      </c>
      <c r="G84" s="93" t="s">
        <v>396</v>
      </c>
      <c r="H84" s="93" t="s">
        <v>397</v>
      </c>
      <c r="I84" s="93" t="s">
        <v>398</v>
      </c>
      <c r="J84" s="93" t="s">
        <v>399</v>
      </c>
      <c r="K84" s="93" t="s">
        <v>494</v>
      </c>
      <c r="L84" s="93" t="s">
        <v>495</v>
      </c>
      <c r="M84" s="93" t="s">
        <v>497</v>
      </c>
      <c r="N84" s="93" t="s">
        <v>498</v>
      </c>
      <c r="O84" s="93" t="s">
        <v>499</v>
      </c>
    </row>
    <row r="85" spans="1:17">
      <c r="A85" s="91" t="s">
        <v>194</v>
      </c>
      <c r="B85" s="93" t="s">
        <v>229</v>
      </c>
      <c r="C85" s="92">
        <v>69</v>
      </c>
      <c r="D85" s="92">
        <f t="shared" si="1"/>
        <v>38066</v>
      </c>
      <c r="E85" s="261" t="s">
        <v>479</v>
      </c>
      <c r="F85" s="93" t="s">
        <v>480</v>
      </c>
      <c r="G85" s="93" t="s">
        <v>396</v>
      </c>
      <c r="H85" s="93" t="s">
        <v>397</v>
      </c>
      <c r="I85" s="93" t="s">
        <v>398</v>
      </c>
      <c r="J85" s="93" t="s">
        <v>399</v>
      </c>
      <c r="K85" s="93" t="s">
        <v>494</v>
      </c>
      <c r="L85" s="90"/>
    </row>
    <row r="86" spans="1:17">
      <c r="A86" s="91" t="s">
        <v>270</v>
      </c>
      <c r="B86" s="93" t="s">
        <v>288</v>
      </c>
      <c r="C86" s="92">
        <v>472969</v>
      </c>
      <c r="D86" s="92">
        <f t="shared" si="1"/>
        <v>38067</v>
      </c>
      <c r="E86" s="261" t="s">
        <v>479</v>
      </c>
      <c r="F86" s="93" t="s">
        <v>480</v>
      </c>
      <c r="G86" s="93" t="s">
        <v>396</v>
      </c>
      <c r="H86" s="93" t="s">
        <v>397</v>
      </c>
      <c r="I86" s="93" t="s">
        <v>398</v>
      </c>
      <c r="J86" s="93" t="s">
        <v>399</v>
      </c>
      <c r="K86" s="89"/>
      <c r="L86" s="90"/>
    </row>
    <row r="87" spans="1:17">
      <c r="A87" s="91" t="s">
        <v>270</v>
      </c>
      <c r="B87" s="93" t="s">
        <v>278</v>
      </c>
      <c r="C87" s="92">
        <v>256545</v>
      </c>
      <c r="D87" s="92">
        <f t="shared" si="1"/>
        <v>38068</v>
      </c>
      <c r="E87" s="261" t="s">
        <v>479</v>
      </c>
      <c r="F87" s="93" t="s">
        <v>480</v>
      </c>
      <c r="G87" s="93" t="s">
        <v>396</v>
      </c>
      <c r="H87" s="93" t="s">
        <v>397</v>
      </c>
      <c r="I87" s="93" t="s">
        <v>398</v>
      </c>
      <c r="J87" s="93" t="s">
        <v>399</v>
      </c>
      <c r="K87" s="93" t="s">
        <v>494</v>
      </c>
      <c r="L87" s="93" t="s">
        <v>495</v>
      </c>
    </row>
    <row r="88" spans="1:17">
      <c r="A88" s="91" t="s">
        <v>194</v>
      </c>
      <c r="B88" s="93" t="s">
        <v>231</v>
      </c>
      <c r="C88" s="92">
        <v>70</v>
      </c>
      <c r="D88" s="92">
        <f t="shared" si="1"/>
        <v>38069</v>
      </c>
      <c r="E88" s="261" t="s">
        <v>479</v>
      </c>
      <c r="F88" s="93" t="s">
        <v>480</v>
      </c>
      <c r="G88" s="93" t="s">
        <v>396</v>
      </c>
      <c r="H88" s="93" t="s">
        <v>397</v>
      </c>
      <c r="I88" s="93" t="s">
        <v>398</v>
      </c>
      <c r="J88" s="93" t="s">
        <v>399</v>
      </c>
      <c r="K88" s="93" t="s">
        <v>494</v>
      </c>
      <c r="L88" s="93" t="s">
        <v>495</v>
      </c>
      <c r="M88" s="93" t="s">
        <v>497</v>
      </c>
      <c r="N88" s="93" t="s">
        <v>498</v>
      </c>
      <c r="O88" s="93" t="s">
        <v>499</v>
      </c>
      <c r="P88" s="93" t="s">
        <v>500</v>
      </c>
      <c r="Q88" s="93" t="s">
        <v>501</v>
      </c>
    </row>
    <row r="89" spans="1:17">
      <c r="A89" s="91" t="s">
        <v>20</v>
      </c>
      <c r="B89" s="93" t="s">
        <v>191</v>
      </c>
      <c r="C89" s="92">
        <v>71</v>
      </c>
      <c r="D89" s="92">
        <f t="shared" si="1"/>
        <v>38070</v>
      </c>
      <c r="E89" s="261" t="s">
        <v>479</v>
      </c>
      <c r="F89" s="93" t="s">
        <v>480</v>
      </c>
      <c r="G89" s="93" t="s">
        <v>396</v>
      </c>
      <c r="H89" s="197" t="s">
        <v>397</v>
      </c>
      <c r="I89" s="93" t="s">
        <v>398</v>
      </c>
      <c r="J89" s="93" t="s">
        <v>399</v>
      </c>
      <c r="K89" s="93" t="s">
        <v>494</v>
      </c>
      <c r="L89" s="262" t="s">
        <v>495</v>
      </c>
    </row>
    <row r="92" spans="1:17">
      <c r="A92" s="90"/>
      <c r="B92" s="90"/>
      <c r="C92" s="90"/>
      <c r="D92" s="90"/>
      <c r="E92" s="191"/>
      <c r="F92" s="90"/>
      <c r="G92" s="90"/>
      <c r="H92" s="90"/>
      <c r="I92" s="90"/>
      <c r="J92" s="90"/>
      <c r="K92" s="90"/>
      <c r="L92" s="90"/>
    </row>
  </sheetData>
  <mergeCells count="10">
    <mergeCell ref="K1:M1"/>
    <mergeCell ref="A2:A3"/>
    <mergeCell ref="B2:B3"/>
    <mergeCell ref="C2:C3"/>
    <mergeCell ref="D2:D3"/>
    <mergeCell ref="E2:E3"/>
    <mergeCell ref="A1:B1"/>
    <mergeCell ref="K2:M2"/>
    <mergeCell ref="F3:M3"/>
    <mergeCell ref="C1:J1"/>
  </mergeCells>
  <hyperlinks>
    <hyperlink ref="B4" location="Adams!A1" display="Adams County Department of Health &amp; Human Serivces, Division of Public Health"/>
    <hyperlink ref="B5" location="Appleton!A1" display="Appleton City Health Department"/>
    <hyperlink ref="B6" location="Ashland!A1" display="Ashland County Health &amp; Human Services Department"/>
    <hyperlink ref="B7" location="Barron!A1" display="Barron County Health and Human Services Department"/>
    <hyperlink ref="B8" location="Bayfield!A1" display="Bayfield County Health Department"/>
    <hyperlink ref="B9" location="Brown!A1" display="Brown County Health Department"/>
    <hyperlink ref="B10" location="Buffalo!A1" display="Buffalo County Health &amp; Human Services Department"/>
    <hyperlink ref="B11" location="Burnett!A1" display="Burnett County Department of Health &amp; Human Services"/>
    <hyperlink ref="B12" location="Calumet!A1" display="Calumet County Health Division"/>
    <hyperlink ref="B13" location="'Central Racine'!A1" display="Central Racine County Health Department"/>
    <hyperlink ref="B14" location="Chippewa!A1" display="Chippewa County Department of Public Health &amp; Home Care"/>
    <hyperlink ref="B15" location="'Bd of Health-MadisonDane'!A1" display="Board of Health for Madison and Dane County on behalf of Public Health Madison and Dane County"/>
    <hyperlink ref="B16" location="Clark!A1" display="Clark County Health Department"/>
    <hyperlink ref="B17" location="Columbia!A1" display="Columbia County Division of Health"/>
    <hyperlink ref="B18" location="Crawford!A1" display="Crawford County Public Health"/>
    <hyperlink ref="B19" location="Cudahy!A1" display="Cudahy Health Department"/>
    <hyperlink ref="B20" location="DePere!A1" display="De Pere Department of Public Health"/>
    <hyperlink ref="B21" location="Dodge!A1" display="Dodge County Human Services &amp; Health Department"/>
    <hyperlink ref="B22" location="Door!A1" display="Door County Health Department"/>
    <hyperlink ref="B23" location="Douglas!A1" display="Douglas County Department of Health &amp; Human Services"/>
    <hyperlink ref="B24" location="Dunn!A1" display="Dunn County Health Department"/>
    <hyperlink ref="B25" location="'Eau Claire'!A1" display="Eau Claire City/County Health Department"/>
    <hyperlink ref="B26" location="Florence!A1" display="Florence County Health Department"/>
    <hyperlink ref="B27" location="'Fond du Lac'!A1" display="Fond du Lac County Health Department"/>
    <hyperlink ref="B28" location="Forest!A1" display="Forest County Health Department"/>
    <hyperlink ref="B29" location="Franklin!A1" display="Franklin Health Department"/>
    <hyperlink ref="B30" location="Grant!A1" display="Grant County Health Department"/>
    <hyperlink ref="B31" location="Green!A1" display="Green County Health Department"/>
    <hyperlink ref="B32" location="'Green Lake'!A1" display="Green Lake County Department of Health &amp; Human Services"/>
    <hyperlink ref="B33" location="Greendale!A1" display="Greendale Health Department"/>
    <hyperlink ref="B34" location="Greenfield!A1" display="Greenfield Health Department"/>
    <hyperlink ref="B35" location="'Hales Corners'!A1" display="Hales Corners Health Department"/>
    <hyperlink ref="B36" location="Iowa!A1" display="Iowa County Health Department"/>
    <hyperlink ref="B37" location="Iron!A1" display="Iron County Health Department"/>
    <hyperlink ref="B38" location="Jackson!A1" display="Jackson County Health &amp; Human Services Department"/>
    <hyperlink ref="B39" location="Jefferson!A1" display="Jefferson County Health Department"/>
    <hyperlink ref="B40" location="Juneau!A1" display="Juneau County Health Department"/>
    <hyperlink ref="B41" location="Kenosha!A1" display="Kenosha County Division of Health"/>
    <hyperlink ref="B42" location="Kewaunee!A1" display="Kewaunee County Health Department"/>
    <hyperlink ref="B43" location="LaCrosse!A1" display="La Crosse County Health Department"/>
    <hyperlink ref="B44" location="Lafayette!A1" display="Lafayette County Health Department"/>
    <hyperlink ref="B45" location="Langlade!A1" display="Langlade County Health Department"/>
    <hyperlink ref="B46" location="Lincoln!A1" display="Lincoln County Health Department"/>
    <hyperlink ref="B47" location="Manitowoc!A1" display="Manitowoc County Health Department"/>
    <hyperlink ref="B48" location="Marathon!A1" display="Marathon County Health Department"/>
    <hyperlink ref="B49" location="Marinette!A1" display="Marinette County Health Department"/>
    <hyperlink ref="B50" location="Marquette!A1" display="Marquette County Health Department"/>
    <hyperlink ref="B51" location="Menasha!A1" display="Menasha  Health Department"/>
    <hyperlink ref="B52" location="Milwaukee!A1" display="Milwaukee City Health Department"/>
    <hyperlink ref="B53" location="Monroe!A1" display="Monroe County Health Department"/>
    <hyperlink ref="B54" location="'North Shore'!A1" display="North Shore Health Department"/>
    <hyperlink ref="B55" location="'Oak Creek'!A1" display="Oak Creek Health Department"/>
    <hyperlink ref="B56" location="Oconto!A1" display="Oconto County Health Department Public Health Division"/>
    <hyperlink ref="B57" location="Oneida!A1" display="Oneida County Health Department"/>
    <hyperlink ref="B58" location="Outagamie!A1" display="Outagamie County Public Health Division"/>
    <hyperlink ref="B59" location="Ozaukee!A1" display="Ozaukee County Public Health Department"/>
    <hyperlink ref="B60" location="Pepin!A1" display="Pepin County Health Department"/>
    <hyperlink ref="B61" location="Pierce!A1" display="Pierce County Health Department"/>
    <hyperlink ref="B62" location="Polk!A1" display="Polk County Health Department"/>
    <hyperlink ref="B63" location="Portage!A1" display="Portage County Health &amp; Human Services Department"/>
    <hyperlink ref="B64" location="Price!A1" display="Price County Health and Human Services"/>
    <hyperlink ref="B65" location="Racine!A1" display="Racine City Health Department"/>
    <hyperlink ref="B66" location="Richland!A1" display="Richland County Health &amp; Human Services Public Health Department"/>
    <hyperlink ref="B67" location="Rock!A1" display="Rock County Public Health Department"/>
    <hyperlink ref="B68" location="Rusk!A1" display="Rusk County Department of Health &amp; Human Services"/>
    <hyperlink ref="B69" location="Sauk!A1" display="Sauk County Public Health Department"/>
    <hyperlink ref="B70" location="Sawyer!A1" display="Sawyer County Department of Health &amp; Human Services"/>
    <hyperlink ref="B71" location="Shawano!A1" display="Shawano County Health Department"/>
    <hyperlink ref="B72" location="Sheboygan!A1" display="Sheboygan County Human Services, Division of Public Health"/>
    <hyperlink ref="B73" location="'South Milwaukee'!A1" display="South Milwaukee Health Department"/>
    <hyperlink ref="B74" location="'St Croix'!A1" display="St Croix County Department of Health &amp; Human Services"/>
    <hyperlink ref="B75" location="'St Francis'!A1" display="St Francis Health Department"/>
    <hyperlink ref="B76" location="Taylor!A1" display="Taylor County Health Department"/>
    <hyperlink ref="B77" location="Trempealeau!A1" display="Trempealeau County Health Department"/>
    <hyperlink ref="B78" location="Vernon!A1" display="Vernon County Health Department"/>
    <hyperlink ref="B79" location="Vilas!A1" display="Vilas County Health Department"/>
    <hyperlink ref="B80" location="Walworth!A1" display="Walworth County Health Department"/>
    <hyperlink ref="B81" location="Washburn!A1" display="Washburn County Health and Human Services Department"/>
    <hyperlink ref="B82" location="Watertown!A1" display="Watertown Department of Public Health"/>
    <hyperlink ref="B83" location="Waukesha!A1" display="Waukesha County Public Health Department"/>
    <hyperlink ref="B84" location="Waupaca!A1" display="Waupaca County Human Services, Health Services Division"/>
    <hyperlink ref="B85" location="Waushara!A1" display="Waushara County Health Department"/>
    <hyperlink ref="B86" location="Wauwatosa!A1" display="Wauwatosa Health Department"/>
    <hyperlink ref="B87" location="'West Allis'!A1" display="West Allis Health Department"/>
    <hyperlink ref="B88" location="Winnebago!A1" display="Winnebago County Health Department"/>
    <hyperlink ref="B89" location="Wood!A1" display="Wood County Health Department"/>
    <hyperlink ref="F89" r:id="rId1"/>
    <hyperlink ref="F88" r:id="rId2"/>
    <hyperlink ref="F87" r:id="rId3"/>
    <hyperlink ref="F86" r:id="rId4"/>
    <hyperlink ref="F85" r:id="rId5"/>
    <hyperlink ref="F84" r:id="rId6"/>
    <hyperlink ref="F83" r:id="rId7"/>
    <hyperlink ref="F82" r:id="rId8"/>
    <hyperlink ref="F81" r:id="rId9"/>
    <hyperlink ref="F80" r:id="rId10"/>
    <hyperlink ref="F79" r:id="rId11"/>
    <hyperlink ref="F78" r:id="rId12"/>
    <hyperlink ref="F77" r:id="rId13"/>
    <hyperlink ref="F76" r:id="rId14"/>
    <hyperlink ref="F75" r:id="rId15"/>
    <hyperlink ref="F74" r:id="rId16"/>
    <hyperlink ref="F73" r:id="rId17"/>
    <hyperlink ref="F72" r:id="rId18"/>
    <hyperlink ref="F71" r:id="rId19"/>
    <hyperlink ref="F70" r:id="rId20"/>
    <hyperlink ref="F69" r:id="rId21"/>
    <hyperlink ref="F68" r:id="rId22"/>
    <hyperlink ref="F67" r:id="rId23"/>
    <hyperlink ref="F66" r:id="rId24"/>
    <hyperlink ref="F64" r:id="rId25"/>
    <hyperlink ref="F63" r:id="rId26"/>
    <hyperlink ref="F62" r:id="rId27"/>
    <hyperlink ref="F61" r:id="rId28"/>
    <hyperlink ref="F60" r:id="rId29"/>
    <hyperlink ref="F59" r:id="rId30"/>
    <hyperlink ref="F58" r:id="rId31"/>
    <hyperlink ref="F57" r:id="rId32"/>
    <hyperlink ref="F56" r:id="rId33"/>
    <hyperlink ref="F55" r:id="rId34"/>
    <hyperlink ref="F54" r:id="rId35"/>
    <hyperlink ref="F53" r:id="rId36"/>
    <hyperlink ref="F52" r:id="rId37"/>
    <hyperlink ref="F51" r:id="rId38"/>
    <hyperlink ref="F50" r:id="rId39"/>
    <hyperlink ref="F49" r:id="rId40"/>
    <hyperlink ref="F48" r:id="rId41"/>
    <hyperlink ref="F47" r:id="rId42"/>
    <hyperlink ref="F46" r:id="rId43"/>
    <hyperlink ref="F45" r:id="rId44"/>
    <hyperlink ref="F44" r:id="rId45"/>
    <hyperlink ref="F43" r:id="rId46"/>
    <hyperlink ref="F42" r:id="rId47"/>
    <hyperlink ref="F41" r:id="rId48"/>
    <hyperlink ref="F40" r:id="rId49"/>
    <hyperlink ref="F39" r:id="rId50"/>
    <hyperlink ref="F38" r:id="rId51"/>
    <hyperlink ref="F37" r:id="rId52"/>
    <hyperlink ref="F36" r:id="rId53"/>
    <hyperlink ref="F35" r:id="rId54"/>
    <hyperlink ref="F34" r:id="rId55"/>
    <hyperlink ref="F33" r:id="rId56"/>
    <hyperlink ref="F32" r:id="rId57"/>
    <hyperlink ref="F31" r:id="rId58"/>
    <hyperlink ref="F30" r:id="rId59"/>
    <hyperlink ref="F29" r:id="rId60"/>
    <hyperlink ref="F28" r:id="rId61"/>
    <hyperlink ref="F27" r:id="rId62"/>
    <hyperlink ref="F26" r:id="rId63"/>
    <hyperlink ref="F25" r:id="rId64"/>
    <hyperlink ref="F24" r:id="rId65"/>
    <hyperlink ref="F23" r:id="rId66"/>
    <hyperlink ref="F22" r:id="rId67"/>
    <hyperlink ref="F21" r:id="rId68"/>
    <hyperlink ref="F20" r:id="rId69"/>
    <hyperlink ref="F19" r:id="rId70"/>
    <hyperlink ref="F18" r:id="rId71"/>
    <hyperlink ref="F17" r:id="rId72"/>
    <hyperlink ref="F16" r:id="rId73"/>
    <hyperlink ref="F15" r:id="rId74"/>
    <hyperlink ref="F14" r:id="rId75"/>
    <hyperlink ref="F13" r:id="rId76"/>
    <hyperlink ref="F12" r:id="rId77"/>
    <hyperlink ref="F11" r:id="rId78"/>
    <hyperlink ref="F9" r:id="rId79"/>
    <hyperlink ref="F8" r:id="rId80"/>
    <hyperlink ref="F7" r:id="rId81"/>
    <hyperlink ref="F6" r:id="rId82"/>
    <hyperlink ref="F5" r:id="rId83"/>
    <hyperlink ref="F4" r:id="rId84"/>
    <hyperlink ref="F65" r:id="rId85"/>
    <hyperlink ref="F10" r:id="rId86"/>
    <hyperlink ref="G6" r:id="rId87"/>
    <hyperlink ref="G7" r:id="rId88"/>
    <hyperlink ref="G14" r:id="rId89"/>
    <hyperlink ref="G16" r:id="rId90"/>
    <hyperlink ref="G19" r:id="rId91"/>
    <hyperlink ref="G24" r:id="rId92"/>
    <hyperlink ref="G25" r:id="rId93"/>
    <hyperlink ref="G26" r:id="rId94"/>
    <hyperlink ref="G27" r:id="rId95"/>
    <hyperlink ref="G37" r:id="rId96"/>
    <hyperlink ref="G40" r:id="rId97"/>
    <hyperlink ref="G41" r:id="rId98"/>
    <hyperlink ref="G42" r:id="rId99"/>
    <hyperlink ref="G48" r:id="rId100"/>
    <hyperlink ref="G49" r:id="rId101"/>
    <hyperlink ref="G50" r:id="rId102"/>
    <hyperlink ref="G52" r:id="rId103"/>
    <hyperlink ref="G60" r:id="rId104"/>
    <hyperlink ref="G61" r:id="rId105"/>
    <hyperlink ref="G62" r:id="rId106"/>
    <hyperlink ref="G63" r:id="rId107"/>
    <hyperlink ref="G64" r:id="rId108"/>
    <hyperlink ref="G68" r:id="rId109"/>
    <hyperlink ref="G69" r:id="rId110"/>
    <hyperlink ref="G70" r:id="rId111"/>
    <hyperlink ref="G74" r:id="rId112"/>
    <hyperlink ref="G81" r:id="rId113"/>
    <hyperlink ref="G84" r:id="rId114"/>
    <hyperlink ref="G85" r:id="rId115"/>
    <hyperlink ref="H69" r:id="rId116"/>
    <hyperlink ref="H63" r:id="rId117"/>
    <hyperlink ref="H49" r:id="rId118"/>
    <hyperlink ref="H42" r:id="rId119"/>
    <hyperlink ref="H85" r:id="rId120"/>
    <hyperlink ref="H84" r:id="rId121"/>
    <hyperlink ref="H74" r:id="rId122"/>
    <hyperlink ref="H70" r:id="rId123"/>
    <hyperlink ref="G71" r:id="rId124"/>
    <hyperlink ref="G59" r:id="rId125"/>
    <hyperlink ref="H52" r:id="rId126"/>
    <hyperlink ref="H40" r:id="rId127"/>
    <hyperlink ref="H25" r:id="rId128"/>
    <hyperlink ref="H14" r:id="rId129"/>
    <hyperlink ref="H6" r:id="rId130"/>
    <hyperlink ref="G43" r:id="rId131"/>
    <hyperlink ref="H43" r:id="rId132"/>
    <hyperlink ref="G57" r:id="rId133"/>
    <hyperlink ref="H57" r:id="rId134"/>
    <hyperlink ref="G15" r:id="rId135"/>
    <hyperlink ref="G89" r:id="rId136"/>
    <hyperlink ref="G88" r:id="rId137"/>
    <hyperlink ref="G87" r:id="rId138"/>
    <hyperlink ref="I84" r:id="rId139"/>
    <hyperlink ref="G83" r:id="rId140"/>
    <hyperlink ref="H81" r:id="rId141"/>
    <hyperlink ref="G80" r:id="rId142"/>
    <hyperlink ref="G79" r:id="rId143"/>
    <hyperlink ref="G78" r:id="rId144"/>
    <hyperlink ref="G77" r:id="rId145"/>
    <hyperlink ref="G76" r:id="rId146"/>
    <hyperlink ref="I74" r:id="rId147"/>
    <hyperlink ref="G72" r:id="rId148"/>
    <hyperlink ref="H71" r:id="rId149"/>
    <hyperlink ref="I70" r:id="rId150"/>
    <hyperlink ref="I69" r:id="rId151"/>
    <hyperlink ref="H68" r:id="rId152"/>
    <hyperlink ref="H64" r:id="rId153"/>
    <hyperlink ref="I63" r:id="rId154"/>
    <hyperlink ref="H62" r:id="rId155"/>
    <hyperlink ref="H61" r:id="rId156"/>
    <hyperlink ref="H59" r:id="rId157"/>
    <hyperlink ref="G58" r:id="rId158"/>
    <hyperlink ref="I57" r:id="rId159"/>
    <hyperlink ref="G56" r:id="rId160"/>
    <hyperlink ref="G53" r:id="rId161"/>
    <hyperlink ref="I52" r:id="rId162"/>
    <hyperlink ref="I49" r:id="rId163"/>
    <hyperlink ref="G47" r:id="rId164"/>
    <hyperlink ref="I43" r:id="rId165"/>
    <hyperlink ref="I42" r:id="rId166"/>
    <hyperlink ref="H41" r:id="rId167"/>
    <hyperlink ref="I40" r:id="rId168"/>
    <hyperlink ref="G39" r:id="rId169"/>
    <hyperlink ref="G38" r:id="rId170"/>
    <hyperlink ref="G31" r:id="rId171"/>
    <hyperlink ref="G30" r:id="rId172"/>
    <hyperlink ref="G28" r:id="rId173"/>
    <hyperlink ref="H27" r:id="rId174"/>
    <hyperlink ref="H26" r:id="rId175"/>
    <hyperlink ref="I25" r:id="rId176"/>
    <hyperlink ref="G22" r:id="rId177"/>
    <hyperlink ref="G21" r:id="rId178"/>
    <hyperlink ref="G17" r:id="rId179"/>
    <hyperlink ref="H15" r:id="rId180"/>
    <hyperlink ref="I14" r:id="rId181"/>
    <hyperlink ref="G12" r:id="rId182"/>
    <hyperlink ref="G11" r:id="rId183"/>
    <hyperlink ref="G10" r:id="rId184"/>
    <hyperlink ref="G8" r:id="rId185"/>
    <hyperlink ref="H7" r:id="rId186"/>
    <hyperlink ref="H24" r:id="rId187"/>
    <hyperlink ref="G9" r:id="rId188" display="Amendmnet 1"/>
    <hyperlink ref="I15" r:id="rId189"/>
    <hyperlink ref="J25" r:id="rId190"/>
    <hyperlink ref="I41" r:id="rId191"/>
    <hyperlink ref="J43" r:id="rId192"/>
    <hyperlink ref="H48" r:id="rId193"/>
    <hyperlink ref="I64" r:id="rId194"/>
    <hyperlink ref="G65" r:id="rId195"/>
    <hyperlink ref="G67" r:id="rId196"/>
    <hyperlink ref="H83" r:id="rId197"/>
    <hyperlink ref="H88" r:id="rId198"/>
    <hyperlink ref="H58" r:id="rId199"/>
    <hyperlink ref="J64" r:id="rId200"/>
    <hyperlink ref="K43" r:id="rId201"/>
    <hyperlink ref="I88" r:id="rId202"/>
    <hyperlink ref="H87" r:id="rId203"/>
    <hyperlink ref="I83" r:id="rId204"/>
    <hyperlink ref="I81" r:id="rId205"/>
    <hyperlink ref="H80" r:id="rId206"/>
    <hyperlink ref="H76" r:id="rId207"/>
    <hyperlink ref="J74" r:id="rId208"/>
    <hyperlink ref="H72" r:id="rId209"/>
    <hyperlink ref="J70" r:id="rId210"/>
    <hyperlink ref="J69" r:id="rId211"/>
    <hyperlink ref="I68" r:id="rId212"/>
    <hyperlink ref="J63" r:id="rId213"/>
    <hyperlink ref="I62" r:id="rId214"/>
    <hyperlink ref="I59" r:id="rId215"/>
    <hyperlink ref="I58" r:id="rId216"/>
    <hyperlink ref="J57" r:id="rId217"/>
    <hyperlink ref="H56" r:id="rId218"/>
    <hyperlink ref="H53" r:id="rId219"/>
    <hyperlink ref="J52" r:id="rId220"/>
    <hyperlink ref="J49" r:id="rId221"/>
    <hyperlink ref="H47" r:id="rId222"/>
    <hyperlink ref="L43" r:id="rId223"/>
    <hyperlink ref="J42" r:id="rId224"/>
    <hyperlink ref="J41" r:id="rId225"/>
    <hyperlink ref="J40" r:id="rId226"/>
    <hyperlink ref="H39" r:id="rId227"/>
    <hyperlink ref="H38" r:id="rId228"/>
    <hyperlink ref="H28" r:id="rId229"/>
    <hyperlink ref="I27" r:id="rId230"/>
    <hyperlink ref="K25" r:id="rId231"/>
    <hyperlink ref="I24" r:id="rId232"/>
    <hyperlink ref="H21" r:id="rId233"/>
    <hyperlink ref="H17" r:id="rId234"/>
    <hyperlink ref="J15" r:id="rId235"/>
    <hyperlink ref="J14" r:id="rId236"/>
    <hyperlink ref="H11" r:id="rId237"/>
    <hyperlink ref="H8" r:id="rId238"/>
    <hyperlink ref="I7" r:id="rId239"/>
    <hyperlink ref="H10" r:id="rId240"/>
    <hyperlink ref="H12" r:id="rId241"/>
    <hyperlink ref="H22" r:id="rId242"/>
    <hyperlink ref="I26" r:id="rId243"/>
    <hyperlink ref="I61" r:id="rId244"/>
    <hyperlink ref="K64" r:id="rId245"/>
    <hyperlink ref="I71" r:id="rId246"/>
    <hyperlink ref="H77" r:id="rId247"/>
    <hyperlink ref="H78" r:id="rId248"/>
    <hyperlink ref="H79" r:id="rId249"/>
    <hyperlink ref="J84" r:id="rId250"/>
    <hyperlink ref="H89" r:id="rId251"/>
    <hyperlink ref="I89" r:id="rId252"/>
    <hyperlink ref="J88" r:id="rId253"/>
    <hyperlink ref="I87" r:id="rId254"/>
    <hyperlink ref="G86" r:id="rId255"/>
    <hyperlink ref="I85" r:id="rId256"/>
    <hyperlink ref="K84" r:id="rId257"/>
    <hyperlink ref="J83" r:id="rId258"/>
    <hyperlink ref="G82" r:id="rId259"/>
    <hyperlink ref="J81" r:id="rId260"/>
    <hyperlink ref="I80" r:id="rId261"/>
    <hyperlink ref="I79" r:id="rId262"/>
    <hyperlink ref="I78" r:id="rId263"/>
    <hyperlink ref="I77" r:id="rId264"/>
    <hyperlink ref="I76" r:id="rId265"/>
    <hyperlink ref="G75" r:id="rId266"/>
    <hyperlink ref="K74" r:id="rId267"/>
    <hyperlink ref="G73" r:id="rId268"/>
    <hyperlink ref="I72" r:id="rId269"/>
    <hyperlink ref="J71" r:id="rId270"/>
    <hyperlink ref="K70" r:id="rId271"/>
    <hyperlink ref="K69" r:id="rId272"/>
    <hyperlink ref="J68" r:id="rId273"/>
    <hyperlink ref="H67" r:id="rId274"/>
    <hyperlink ref="G66" r:id="rId275"/>
    <hyperlink ref="H65" r:id="rId276"/>
    <hyperlink ref="L64" r:id="rId277"/>
    <hyperlink ref="K63" r:id="rId278"/>
    <hyperlink ref="J62" r:id="rId279"/>
    <hyperlink ref="J61" r:id="rId280"/>
    <hyperlink ref="H60" r:id="rId281"/>
    <hyperlink ref="J59" r:id="rId282"/>
    <hyperlink ref="J58" r:id="rId283"/>
    <hyperlink ref="K57" r:id="rId284"/>
    <hyperlink ref="I56" r:id="rId285"/>
    <hyperlink ref="G55" r:id="rId286"/>
    <hyperlink ref="G54" r:id="rId287"/>
    <hyperlink ref="I53" r:id="rId288"/>
    <hyperlink ref="K52" r:id="rId289"/>
    <hyperlink ref="G51" r:id="rId290"/>
    <hyperlink ref="H50" r:id="rId291"/>
    <hyperlink ref="K49" r:id="rId292"/>
    <hyperlink ref="I48" r:id="rId293"/>
    <hyperlink ref="I47" r:id="rId294"/>
    <hyperlink ref="G46" r:id="rId295"/>
    <hyperlink ref="G45" r:id="rId296"/>
    <hyperlink ref="G44" r:id="rId297"/>
    <hyperlink ref="M43" r:id="rId298"/>
    <hyperlink ref="K42" r:id="rId299"/>
    <hyperlink ref="K41" r:id="rId300"/>
    <hyperlink ref="K40" r:id="rId301"/>
    <hyperlink ref="I39" r:id="rId302"/>
    <hyperlink ref="I38" r:id="rId303"/>
    <hyperlink ref="H37" r:id="rId304"/>
    <hyperlink ref="G36" r:id="rId305"/>
    <hyperlink ref="G35" r:id="rId306"/>
    <hyperlink ref="G34" r:id="rId307"/>
    <hyperlink ref="G33" r:id="rId308"/>
    <hyperlink ref="G32" r:id="rId309"/>
    <hyperlink ref="I31" r:id="rId310"/>
    <hyperlink ref="I30" r:id="rId311"/>
    <hyperlink ref="G29" r:id="rId312"/>
    <hyperlink ref="I28" r:id="rId313"/>
    <hyperlink ref="J27" r:id="rId314"/>
    <hyperlink ref="J26" r:id="rId315"/>
    <hyperlink ref="L25" r:id="rId316"/>
    <hyperlink ref="J24" r:id="rId317"/>
    <hyperlink ref="G23" r:id="rId318"/>
    <hyperlink ref="I22" r:id="rId319"/>
    <hyperlink ref="I21" r:id="rId320"/>
    <hyperlink ref="G20" r:id="rId321"/>
    <hyperlink ref="H19" r:id="rId322"/>
    <hyperlink ref="G18" r:id="rId323"/>
    <hyperlink ref="H16" r:id="rId324"/>
    <hyperlink ref="K15" r:id="rId325"/>
    <hyperlink ref="K14" r:id="rId326"/>
    <hyperlink ref="G13" r:id="rId327"/>
    <hyperlink ref="I12" r:id="rId328"/>
    <hyperlink ref="I11" r:id="rId329"/>
    <hyperlink ref="I10" r:id="rId330"/>
    <hyperlink ref="H9" r:id="rId331"/>
    <hyperlink ref="I8" r:id="rId332"/>
    <hyperlink ref="J7" r:id="rId333"/>
    <hyperlink ref="I6" r:id="rId334"/>
    <hyperlink ref="G5" r:id="rId335"/>
    <hyperlink ref="G4" r:id="rId336"/>
    <hyperlink ref="I17" r:id="rId337"/>
    <hyperlink ref="I65" r:id="rId338"/>
    <hyperlink ref="K7" r:id="rId339"/>
    <hyperlink ref="J8" r:id="rId340"/>
    <hyperlink ref="J10" r:id="rId341"/>
    <hyperlink ref="J11" r:id="rId342"/>
    <hyperlink ref="J12" r:id="rId343"/>
    <hyperlink ref="L14" r:id="rId344"/>
    <hyperlink ref="L15" r:id="rId345"/>
    <hyperlink ref="I16" r:id="rId346"/>
    <hyperlink ref="J17" r:id="rId347"/>
    <hyperlink ref="J21" r:id="rId348"/>
    <hyperlink ref="J22" r:id="rId349"/>
    <hyperlink ref="K24" r:id="rId350"/>
    <hyperlink ref="K26" r:id="rId351"/>
    <hyperlink ref="J30" r:id="rId352"/>
    <hyperlink ref="J47" r:id="rId353"/>
    <hyperlink ref="J56" r:id="rId354"/>
    <hyperlink ref="K59" r:id="rId355"/>
    <hyperlink ref="M64" r:id="rId356"/>
    <hyperlink ref="K68" r:id="rId357"/>
    <hyperlink ref="L70" r:id="rId358"/>
    <hyperlink ref="K71" r:id="rId359"/>
    <hyperlink ref="J72" r:id="rId360"/>
    <hyperlink ref="J76" r:id="rId361"/>
    <hyperlink ref="J77" r:id="rId362"/>
    <hyperlink ref="J79" r:id="rId363"/>
    <hyperlink ref="K83" r:id="rId364"/>
    <hyperlink ref="M25" r:id="rId365"/>
    <hyperlink ref="K27" r:id="rId366"/>
    <hyperlink ref="J28" r:id="rId367"/>
    <hyperlink ref="J31" r:id="rId368"/>
    <hyperlink ref="J38" r:id="rId369"/>
    <hyperlink ref="J39" r:id="rId370"/>
    <hyperlink ref="L40" r:id="rId371"/>
    <hyperlink ref="L41" r:id="rId372"/>
    <hyperlink ref="L42" r:id="rId373"/>
    <hyperlink ref="N43" r:id="rId374"/>
    <hyperlink ref="L49" r:id="rId375"/>
    <hyperlink ref="I50" r:id="rId376"/>
    <hyperlink ref="L52" r:id="rId377"/>
    <hyperlink ref="H51" r:id="rId378"/>
    <hyperlink ref="J53" r:id="rId379"/>
    <hyperlink ref="L57" r:id="rId380"/>
    <hyperlink ref="K58" r:id="rId381"/>
    <hyperlink ref="K61" r:id="rId382"/>
    <hyperlink ref="K62" r:id="rId383"/>
    <hyperlink ref="L63" r:id="rId384"/>
    <hyperlink ref="L69" r:id="rId385"/>
    <hyperlink ref="L74" r:id="rId386"/>
    <hyperlink ref="J78" r:id="rId387"/>
    <hyperlink ref="J80" r:id="rId388"/>
    <hyperlink ref="K81" r:id="rId389"/>
    <hyperlink ref="L84" r:id="rId390"/>
    <hyperlink ref="J87" r:id="rId391"/>
    <hyperlink ref="K88" r:id="rId392"/>
    <hyperlink ref="J89" r:id="rId393"/>
    <hyperlink ref="I9" r:id="rId394"/>
    <hyperlink ref="H13" r:id="rId395"/>
    <hyperlink ref="M15" r:id="rId396"/>
    <hyperlink ref="N25" r:id="rId397"/>
    <hyperlink ref="I37" r:id="rId398"/>
    <hyperlink ref="M40" r:id="rId399"/>
    <hyperlink ref="M41" r:id="rId400"/>
    <hyperlink ref="O43" r:id="rId401"/>
    <hyperlink ref="M52" r:id="rId402"/>
    <hyperlink ref="M57" r:id="rId403"/>
    <hyperlink ref="L59" r:id="rId404"/>
    <hyperlink ref="L62" r:id="rId405"/>
    <hyperlink ref="M63" r:id="rId406"/>
    <hyperlink ref="J65" r:id="rId407"/>
    <hyperlink ref="L81" r:id="rId408"/>
    <hyperlink ref="M84" r:id="rId409"/>
    <hyperlink ref="L88" r:id="rId410"/>
    <hyperlink ref="M88" r:id="rId411"/>
    <hyperlink ref="P43" r:id="rId412"/>
    <hyperlink ref="J9" r:id="rId413"/>
    <hyperlink ref="H34" r:id="rId414"/>
    <hyperlink ref="H30" r:id="rId415"/>
    <hyperlink ref="H31" r:id="rId416"/>
    <hyperlink ref="K89" r:id="rId417"/>
    <hyperlink ref="N88" r:id="rId418"/>
    <hyperlink ref="K87" r:id="rId419"/>
    <hyperlink ref="H86" r:id="rId420"/>
    <hyperlink ref="J85" r:id="rId421"/>
    <hyperlink ref="N84" r:id="rId422"/>
    <hyperlink ref="L83" r:id="rId423"/>
    <hyperlink ref="H82" r:id="rId424"/>
    <hyperlink ref="M81" r:id="rId425"/>
    <hyperlink ref="K80" r:id="rId426"/>
    <hyperlink ref="K79" r:id="rId427"/>
    <hyperlink ref="K78" r:id="rId428"/>
    <hyperlink ref="K77" r:id="rId429"/>
    <hyperlink ref="K76" r:id="rId430"/>
    <hyperlink ref="H75" r:id="rId431"/>
    <hyperlink ref="M74" r:id="rId432"/>
    <hyperlink ref="H73" r:id="rId433"/>
    <hyperlink ref="K72" r:id="rId434"/>
    <hyperlink ref="L71" r:id="rId435"/>
    <hyperlink ref="M70" r:id="rId436"/>
    <hyperlink ref="M69" r:id="rId437"/>
    <hyperlink ref="L68" r:id="rId438"/>
    <hyperlink ref="I67" r:id="rId439"/>
    <hyperlink ref="H66" r:id="rId440"/>
    <hyperlink ref="K65" r:id="rId441"/>
    <hyperlink ref="N64" r:id="rId442"/>
    <hyperlink ref="N63" r:id="rId443"/>
    <hyperlink ref="M62" r:id="rId444"/>
    <hyperlink ref="L61" r:id="rId445"/>
    <hyperlink ref="I60" r:id="rId446"/>
    <hyperlink ref="M59" r:id="rId447"/>
    <hyperlink ref="L58" r:id="rId448"/>
    <hyperlink ref="N57" r:id="rId449"/>
    <hyperlink ref="K56" r:id="rId450"/>
    <hyperlink ref="H55" r:id="rId451"/>
    <hyperlink ref="H54" r:id="rId452"/>
    <hyperlink ref="K53" r:id="rId453"/>
    <hyperlink ref="N52" r:id="rId454"/>
    <hyperlink ref="I51" r:id="rId455"/>
    <hyperlink ref="J50" r:id="rId456"/>
    <hyperlink ref="M49" r:id="rId457"/>
    <hyperlink ref="J48" r:id="rId458"/>
    <hyperlink ref="K47" r:id="rId459"/>
    <hyperlink ref="H46" r:id="rId460"/>
    <hyperlink ref="H45" r:id="rId461"/>
    <hyperlink ref="H44" r:id="rId462"/>
    <hyperlink ref="Q43" r:id="rId463"/>
    <hyperlink ref="M42" r:id="rId464"/>
    <hyperlink ref="N41" r:id="rId465"/>
    <hyperlink ref="N40" r:id="rId466"/>
    <hyperlink ref="K39" r:id="rId467"/>
    <hyperlink ref="K38" r:id="rId468"/>
    <hyperlink ref="J37" r:id="rId469"/>
    <hyperlink ref="H36" r:id="rId470"/>
    <hyperlink ref="H35" r:id="rId471"/>
    <hyperlink ref="I34" r:id="rId472"/>
    <hyperlink ref="H33" r:id="rId473"/>
    <hyperlink ref="H32" r:id="rId474"/>
    <hyperlink ref="K31" r:id="rId475"/>
    <hyperlink ref="K30" r:id="rId476"/>
    <hyperlink ref="H29" r:id="rId477"/>
    <hyperlink ref="K28" r:id="rId478"/>
    <hyperlink ref="L27" r:id="rId479"/>
    <hyperlink ref="L26" r:id="rId480"/>
    <hyperlink ref="O25" r:id="rId481"/>
    <hyperlink ref="L24" r:id="rId482"/>
    <hyperlink ref="H23" r:id="rId483"/>
    <hyperlink ref="K22" r:id="rId484"/>
    <hyperlink ref="K21" r:id="rId485"/>
    <hyperlink ref="H20" r:id="rId486"/>
    <hyperlink ref="I19" r:id="rId487"/>
    <hyperlink ref="H18" r:id="rId488"/>
    <hyperlink ref="K17" r:id="rId489"/>
    <hyperlink ref="J16" r:id="rId490"/>
    <hyperlink ref="N15" r:id="rId491"/>
    <hyperlink ref="M14" r:id="rId492"/>
    <hyperlink ref="I13" r:id="rId493"/>
    <hyperlink ref="K12" r:id="rId494"/>
    <hyperlink ref="K11" r:id="rId495"/>
    <hyperlink ref="K10" r:id="rId496"/>
    <hyperlink ref="K9" r:id="rId497"/>
    <hyperlink ref="K8" r:id="rId498"/>
    <hyperlink ref="L7" r:id="rId499"/>
    <hyperlink ref="J6" r:id="rId500"/>
    <hyperlink ref="H5" r:id="rId501"/>
    <hyperlink ref="H4" r:id="rId502"/>
    <hyperlink ref="N42" r:id="rId503"/>
    <hyperlink ref="I4" r:id="rId504"/>
    <hyperlink ref="I5" r:id="rId505"/>
    <hyperlink ref="K6" r:id="rId506"/>
    <hyperlink ref="M7" r:id="rId507"/>
    <hyperlink ref="L8" r:id="rId508"/>
    <hyperlink ref="L9" r:id="rId509"/>
    <hyperlink ref="L10" r:id="rId510"/>
    <hyperlink ref="L11" r:id="rId511"/>
    <hyperlink ref="L12" r:id="rId512"/>
    <hyperlink ref="J13" r:id="rId513"/>
    <hyperlink ref="N14" r:id="rId514"/>
    <hyperlink ref="O15" r:id="rId515"/>
    <hyperlink ref="K16" r:id="rId516"/>
    <hyperlink ref="L17" r:id="rId517"/>
    <hyperlink ref="I18" r:id="rId518"/>
    <hyperlink ref="J19" r:id="rId519"/>
    <hyperlink ref="I20" r:id="rId520"/>
    <hyperlink ref="L21" r:id="rId521"/>
    <hyperlink ref="L22" r:id="rId522"/>
    <hyperlink ref="I23" r:id="rId523"/>
    <hyperlink ref="M24" r:id="rId524"/>
    <hyperlink ref="P25" r:id="rId525"/>
    <hyperlink ref="M26" r:id="rId526"/>
    <hyperlink ref="M27" r:id="rId527"/>
    <hyperlink ref="L28" r:id="rId528"/>
    <hyperlink ref="I29" r:id="rId529"/>
    <hyperlink ref="L30" r:id="rId530"/>
    <hyperlink ref="L31" r:id="rId531"/>
    <hyperlink ref="I32" r:id="rId532"/>
    <hyperlink ref="I33" r:id="rId533"/>
    <hyperlink ref="J34" r:id="rId534"/>
    <hyperlink ref="I35" r:id="rId535"/>
    <hyperlink ref="I36" r:id="rId536"/>
    <hyperlink ref="K37" r:id="rId537"/>
    <hyperlink ref="L38" r:id="rId538"/>
    <hyperlink ref="L39" r:id="rId539"/>
    <hyperlink ref="O40" r:id="rId540"/>
    <hyperlink ref="O41" r:id="rId541"/>
    <hyperlink ref="O42" r:id="rId542"/>
    <hyperlink ref="R43" r:id="rId543"/>
    <hyperlink ref="I44" r:id="rId544"/>
    <hyperlink ref="I45" r:id="rId545"/>
    <hyperlink ref="I46" r:id="rId546"/>
    <hyperlink ref="L47" r:id="rId547"/>
    <hyperlink ref="K48" r:id="rId548"/>
    <hyperlink ref="N49" r:id="rId549"/>
    <hyperlink ref="K50" r:id="rId550"/>
    <hyperlink ref="J51" r:id="rId551"/>
    <hyperlink ref="O52" r:id="rId552"/>
    <hyperlink ref="I54" r:id="rId553"/>
    <hyperlink ref="I55" r:id="rId554"/>
    <hyperlink ref="L53" r:id="rId555"/>
    <hyperlink ref="L56" r:id="rId556"/>
    <hyperlink ref="O57" r:id="rId557"/>
    <hyperlink ref="M58" r:id="rId558"/>
    <hyperlink ref="N59" r:id="rId559"/>
    <hyperlink ref="J60" r:id="rId560"/>
    <hyperlink ref="M61" r:id="rId561"/>
    <hyperlink ref="N62" r:id="rId562"/>
    <hyperlink ref="O63" r:id="rId563"/>
    <hyperlink ref="O64" r:id="rId564"/>
    <hyperlink ref="L65" r:id="rId565"/>
    <hyperlink ref="I66" r:id="rId566"/>
    <hyperlink ref="J67" r:id="rId567"/>
    <hyperlink ref="M68" r:id="rId568"/>
    <hyperlink ref="N69" r:id="rId569"/>
    <hyperlink ref="N70" r:id="rId570"/>
    <hyperlink ref="M71" r:id="rId571"/>
    <hyperlink ref="L72" r:id="rId572"/>
    <hyperlink ref="I73" r:id="rId573"/>
    <hyperlink ref="N74" r:id="rId574"/>
    <hyperlink ref="I75" r:id="rId575"/>
    <hyperlink ref="L76" r:id="rId576"/>
    <hyperlink ref="L77" r:id="rId577"/>
    <hyperlink ref="L78" r:id="rId578"/>
    <hyperlink ref="L79" r:id="rId579"/>
    <hyperlink ref="L80" r:id="rId580"/>
    <hyperlink ref="N81" r:id="rId581"/>
    <hyperlink ref="I82" r:id="rId582"/>
    <hyperlink ref="M83" r:id="rId583"/>
    <hyperlink ref="O84" r:id="rId584"/>
    <hyperlink ref="K85" r:id="rId585"/>
    <hyperlink ref="I86" r:id="rId586"/>
    <hyperlink ref="L87" r:id="rId587"/>
    <hyperlink ref="O88" r:id="rId588"/>
    <hyperlink ref="L89" r:id="rId589"/>
    <hyperlink ref="P57" r:id="rId590"/>
    <hyperlink ref="P88" r:id="rId591"/>
    <hyperlink ref="K67" r:id="rId592"/>
    <hyperlink ref="K60" r:id="rId593"/>
    <hyperlink ref="J33" r:id="rId594"/>
    <hyperlink ref="O14" r:id="rId595"/>
    <hyperlink ref="N7" r:id="rId596"/>
    <hyperlink ref="J73" r:id="rId597"/>
    <hyperlink ref="J75" r:id="rId598"/>
    <hyperlink ref="J5" r:id="rId599"/>
    <hyperlink ref="M9" r:id="rId600"/>
    <hyperlink ref="Q25" r:id="rId601"/>
    <hyperlink ref="K34" r:id="rId602"/>
    <hyperlink ref="Q57" r:id="rId603"/>
    <hyperlink ref="O81" r:id="rId604"/>
    <hyperlink ref="J86" r:id="rId605"/>
    <hyperlink ref="K73" r:id="rId606"/>
    <hyperlink ref="K75" r:id="rId607"/>
    <hyperlink ref="Q88" r:id="rId608"/>
    <hyperlink ref="T43" r:id="rId609"/>
    <hyperlink ref="N9" r:id="rId610"/>
    <hyperlink ref="O7" r:id="rId611"/>
    <hyperlink ref="J18" r:id="rId612"/>
    <hyperlink ref="R25" r:id="rId613"/>
    <hyperlink ref="J29" r:id="rId614"/>
    <hyperlink ref="S43" r:id="rId615"/>
    <hyperlink ref="O62" r:id="rId616"/>
    <hyperlink ref="M65" r:id="rId617"/>
    <hyperlink ref="O70" r:id="rId618"/>
    <hyperlink ref="L73" r:id="rId619"/>
    <hyperlink ref="O74" r:id="rId620"/>
    <hyperlink ref="M80" r:id="rId621"/>
    <hyperlink ref="L50" r:id="rId622"/>
  </hyperlinks>
  <pageMargins left="0.7" right="0.7" top="0.75" bottom="0.75" header="0.3" footer="0.3"/>
  <pageSetup scale="47" orientation="portrait" r:id="rId6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570312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[1]Overview!B10</f>
        <v>Buffalo County Health &amp; Human Services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[1]Overview!C10</f>
        <v>6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Info'!Y3),"",'Funding Info'!Y3)</f>
        <v>2304</v>
      </c>
      <c r="G5" s="104" t="str">
        <f>+IF(ISBLANK('Funding Info'!Z3),"",'Funding Info'!Z3)</f>
        <v/>
      </c>
      <c r="H5" s="104">
        <f>+IF(ISBLANK('Funding Info'!AA3),"",'Funding Info'!AA3)</f>
        <v>2304</v>
      </c>
      <c r="I5" s="95" t="str">
        <f>+IF(ISBLANK('Funding Info'!JP3),"",'Funding Info'!JP3)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Info'!Y5),"",'Funding Info'!Y5)</f>
        <v/>
      </c>
      <c r="G6" s="104" t="str">
        <f>+IF(ISBLANK('Funding Info'!Z5),"",'Funding Info'!Z5)</f>
        <v/>
      </c>
      <c r="H6" s="104">
        <f>+IF(ISBLANK('Funding Info'!AA5),"",'Funding Info'!AA5)</f>
        <v>0</v>
      </c>
      <c r="I6" s="95" t="str">
        <f>+IF(ISBLANK('Funding Info'!JP5),"",'Funding Info'!JP5)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Info'!Y7),"",'Funding Info'!Y7)</f>
        <v/>
      </c>
      <c r="G7" s="104" t="str">
        <f>+IF(ISBLANK('Funding Info'!Z7),"",'Funding Info'!Z7)</f>
        <v/>
      </c>
      <c r="H7" s="104">
        <f>+IF(ISBLANK('Funding Info'!AA7),"",'Funding Info'!AA7)</f>
        <v>0</v>
      </c>
      <c r="I7" s="95" t="str">
        <f>+IF(ISBLANK('Funding Info'!JP7),"",'Funding Info'!JP7)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Info'!Y8),"",'Funding Info'!Y8)</f>
        <v/>
      </c>
      <c r="G8" s="104" t="str">
        <f>+IF(ISBLANK('Funding Info'!Z8),"",'Funding Info'!Z8)</f>
        <v/>
      </c>
      <c r="H8" s="104">
        <f>+IF(ISBLANK('Funding Info'!AA8),"",'Funding Info'!AA8)</f>
        <v>0</v>
      </c>
      <c r="I8" s="95" t="str">
        <f>+IF(ISBLANK('Funding Info'!JP8),"",'Funding Info'!JP8)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Info'!Y9),"",'Funding Info'!Y9)</f>
        <v/>
      </c>
      <c r="G9" s="104" t="str">
        <f>+IF(ISBLANK('Funding Info'!Z9),"",'Funding Info'!Z9)</f>
        <v/>
      </c>
      <c r="H9" s="104">
        <f>+IF(ISBLANK('Funding Info'!AA9),"",'Funding Info'!AA9)</f>
        <v>0</v>
      </c>
      <c r="I9" s="95" t="str">
        <f>+IF(ISBLANK('Funding Info'!JP9),"",'Funding Info'!JP9)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Info'!Y10),"",'Funding Info'!Y10)</f>
        <v/>
      </c>
      <c r="G10" s="104" t="str">
        <f>+IF(ISBLANK('Funding Info'!Z10),"",'Funding Info'!Z10)</f>
        <v/>
      </c>
      <c r="H10" s="104">
        <f>+IF(ISBLANK('Funding Info'!AA10),"",'Funding Info'!AA10)</f>
        <v>0</v>
      </c>
      <c r="I10" s="95" t="str">
        <f>+IF(ISBLANK('Funding Info'!JP10),"",'Funding Info'!JP10)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Info'!Y11),"",'Funding Info'!Y11)</f>
        <v/>
      </c>
      <c r="G11" s="104" t="str">
        <f>+IF(ISBLANK('Funding Info'!Z11),"",'Funding Info'!Z11)</f>
        <v/>
      </c>
      <c r="H11" s="104">
        <f>+IF(ISBLANK('Funding Info'!AA11),"",'Funding Info'!AA11)</f>
        <v>0</v>
      </c>
      <c r="I11" s="95" t="str">
        <f>+IF(ISBLANK('Funding Info'!JP11),"",'Funding Info'!JP11)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Info'!Y13),"",'Funding Info'!Y13)</f>
        <v/>
      </c>
      <c r="G12" s="104" t="str">
        <f>+IF(ISBLANK('Funding Info'!Z13),"",'Funding Info'!Z13)</f>
        <v/>
      </c>
      <c r="H12" s="104">
        <f>+IF(ISBLANK('Funding Info'!AA13),"",'Funding Info'!AA13)</f>
        <v>0</v>
      </c>
      <c r="I12" s="95" t="str">
        <f>+IF(ISBLANK('Funding Info'!JP13),"",'Funding Info'!JP13)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Info'!Y14),"",'Funding Info'!Y14)</f>
        <v/>
      </c>
      <c r="G13" s="104" t="str">
        <f>+IF(ISBLANK('Funding Info'!Z14),"",'Funding Info'!Z14)</f>
        <v/>
      </c>
      <c r="H13" s="104">
        <f>+IF(ISBLANK('Funding Info'!AA14),"",'Funding Info'!AA14)</f>
        <v>0</v>
      </c>
      <c r="I13" s="95" t="str">
        <f>+IF(ISBLANK('Funding Info'!JP14),"",'Funding Info'!JP14)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Info'!Y15),"",'Funding Info'!Y15)</f>
        <v/>
      </c>
      <c r="G14" s="104" t="str">
        <f>+IF(ISBLANK('Funding Info'!Z15),"",'Funding Info'!Z15)</f>
        <v/>
      </c>
      <c r="H14" s="104">
        <f>+IF(ISBLANK('Funding Info'!AA15),"",'Funding Info'!AA15)</f>
        <v>0</v>
      </c>
      <c r="I14" s="95" t="str">
        <f>+IF(ISBLANK('Funding Info'!JP15),"",'Funding Info'!JP15)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Info'!Y16),"",'Funding Info'!Y16)</f>
        <v>5479</v>
      </c>
      <c r="G15" s="104" t="str">
        <f>+IF(ISBLANK('Funding Info'!Z16),"",'Funding Info'!Z16)</f>
        <v/>
      </c>
      <c r="H15" s="104">
        <f>+IF(ISBLANK('Funding Info'!AA16),"",'Funding Info'!AA16)</f>
        <v>5479</v>
      </c>
      <c r="I15" s="95" t="str">
        <f>+IF(ISBLANK('Funding Info'!JP16),"",'Funding Info'!JP16)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Info'!Y17),"",'Funding Info'!Y17)</f>
        <v/>
      </c>
      <c r="G16" s="104" t="str">
        <f>+IF(ISBLANK('Funding Info'!Z17),"",'Funding Info'!Z17)</f>
        <v/>
      </c>
      <c r="H16" s="104">
        <f>+IF(ISBLANK('Funding Info'!AA17),"",'Funding Info'!AA17)</f>
        <v>0</v>
      </c>
      <c r="I16" s="95" t="str">
        <f>+IF(ISBLANK('Funding Info'!JP17),"",'Funding Info'!JP17)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Info'!Y18),"",'Funding Info'!Y18)</f>
        <v>6610</v>
      </c>
      <c r="G17" s="104" t="str">
        <f>+IF(ISBLANK('Funding Info'!Z18),"",'Funding Info'!Z18)</f>
        <v/>
      </c>
      <c r="H17" s="104">
        <f>+IF(ISBLANK('Funding Info'!AA18),"",'Funding Info'!AA18)</f>
        <v>6610</v>
      </c>
      <c r="I17" s="95" t="str">
        <f>+IF(ISBLANK('Funding Info'!JP18),"",'Funding Info'!JP18)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Info'!Y19),"",'Funding Info'!Y19)</f>
        <v/>
      </c>
      <c r="G18" s="104" t="str">
        <f>+IF(ISBLANK('Funding Info'!Z19),"",'Funding Info'!Z19)</f>
        <v/>
      </c>
      <c r="H18" s="104">
        <f>+IF(ISBLANK('Funding Info'!AA19),"",'Funding Info'!AA19)</f>
        <v>0</v>
      </c>
      <c r="I18" s="95" t="str">
        <f>+IF(ISBLANK('Funding Info'!JP19),"",'Funding Info'!JP19)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Info'!Y23),"",'Funding Info'!Y23)</f>
        <v/>
      </c>
      <c r="G19" s="104" t="str">
        <f>+IF(ISBLANK('Funding Info'!Z23),"",'Funding Info'!Z23)</f>
        <v/>
      </c>
      <c r="H19" s="104">
        <f>+IF(ISBLANK('Funding Info'!AA23),"",'Funding Info'!AA23)</f>
        <v>0</v>
      </c>
      <c r="I19" s="95" t="str">
        <f>+IF(ISBLANK('Funding Info'!JP23),"",'Funding Info'!JP23)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Info'!Y24),"",'Funding Info'!Y24)</f>
        <v/>
      </c>
      <c r="G20" s="104" t="str">
        <f>+IF(ISBLANK('Funding Info'!Z24),"",'Funding Info'!Z24)</f>
        <v/>
      </c>
      <c r="H20" s="104">
        <f>+IF(ISBLANK('Funding Info'!AA24),"",'Funding Info'!AA24)</f>
        <v>0</v>
      </c>
      <c r="I20" s="95" t="str">
        <f>+IF(ISBLANK('Funding Info'!JP24),"",'Funding Info'!JP24)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Info'!Y25),"",'Funding Info'!Y25)</f>
        <v>1372</v>
      </c>
      <c r="G21" s="104" t="str">
        <f>+IF(ISBLANK('Funding Info'!Z25),"",'Funding Info'!Z25)</f>
        <v/>
      </c>
      <c r="H21" s="104">
        <f>+IF(ISBLANK('Funding Info'!AA25),"",'Funding Info'!AA25)</f>
        <v>1372</v>
      </c>
      <c r="I21" s="95" t="str">
        <f>+IF(ISBLANK('Funding Info'!JP25),"",'Funding Info'!JP25)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Info'!Y26),"",'Funding Info'!Y26)</f>
        <v/>
      </c>
      <c r="G22" s="104" t="str">
        <f>+IF(ISBLANK('Funding Info'!Z26),"",'Funding Info'!Z26)</f>
        <v/>
      </c>
      <c r="H22" s="104">
        <f>+IF(ISBLANK('Funding Info'!AA26),"",'Funding Info'!AA26)</f>
        <v>0</v>
      </c>
      <c r="I22" s="95" t="str">
        <f>+IF(ISBLANK('Funding Info'!JP26),"",'Funding Info'!JP26)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Info'!Y27),"",'Funding Info'!Y27)</f>
        <v/>
      </c>
      <c r="G23" s="104" t="str">
        <f>+IF(ISBLANK('Funding Info'!Z27),"",'Funding Info'!Z27)</f>
        <v/>
      </c>
      <c r="H23" s="104">
        <f>+IF(ISBLANK('Funding Info'!AA27),"",'Funding Info'!AA27)</f>
        <v>0</v>
      </c>
      <c r="I23" s="95" t="str">
        <f>+IF(ISBLANK('Funding Info'!JP27),"",'Funding Info'!JP27)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Info'!Y28),"",'Funding Info'!Y28)</f>
        <v/>
      </c>
      <c r="G24" s="104" t="str">
        <f>+IF(ISBLANK('Funding Info'!Z28),"",'Funding Info'!Z28)</f>
        <v/>
      </c>
      <c r="H24" s="104">
        <f>+IF(ISBLANK('Funding Info'!AA28),"",'Funding Info'!AA28)</f>
        <v>0</v>
      </c>
      <c r="I24" s="95" t="str">
        <f>+IF(ISBLANK('Funding Info'!JP28),"",'Funding Info'!JP28)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Info'!Y29),"",'Funding Info'!Y29)</f>
        <v/>
      </c>
      <c r="G25" s="104" t="str">
        <f>+IF(ISBLANK('Funding Info'!Z29),"",'Funding Info'!Z29)</f>
        <v/>
      </c>
      <c r="H25" s="104">
        <f>+IF(ISBLANK('Funding Info'!AA29),"",'Funding Info'!AA29)</f>
        <v>0</v>
      </c>
      <c r="I25" s="95" t="str">
        <f>+IF(ISBLANK('Funding Info'!JP29),"",'Funding Info'!JP29)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Info'!Y30),"",'Funding Info'!Y30)</f>
        <v/>
      </c>
      <c r="G26" s="104" t="str">
        <f>+IF(ISBLANK('Funding Info'!Z30),"",'Funding Info'!Z30)</f>
        <v/>
      </c>
      <c r="H26" s="104">
        <f>+IF(ISBLANK('Funding Info'!AA30),"",'Funding Info'!AA30)</f>
        <v>0</v>
      </c>
      <c r="I26" s="95" t="str">
        <f>+IF(ISBLANK('Funding Info'!JP30),"",'Funding Info'!JP30)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Info'!Y31),"",'Funding Info'!Y31)</f>
        <v/>
      </c>
      <c r="G27" s="104" t="str">
        <f>+IF(ISBLANK('Funding Info'!Z31),"",'Funding Info'!Z31)</f>
        <v/>
      </c>
      <c r="H27" s="104">
        <f>+IF(ISBLANK('Funding Info'!AA31),"",'Funding Info'!AA31)</f>
        <v>0</v>
      </c>
      <c r="I27" s="95" t="str">
        <f>+IF(ISBLANK('Funding Info'!JP31),"",'Funding Info'!JP31)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Info'!Y32),"",'Funding Info'!Y32)</f>
        <v>1477</v>
      </c>
      <c r="G28" s="104" t="str">
        <f>+IF(ISBLANK('Funding Info'!Z32),"",'Funding Info'!Z32)</f>
        <v/>
      </c>
      <c r="H28" s="104">
        <f>+IF(ISBLANK('Funding Info'!AA32),"",'Funding Info'!AA32)</f>
        <v>1477</v>
      </c>
      <c r="I28" s="95" t="str">
        <f>+IF(ISBLANK('Funding Info'!JP32),"",'Funding Info'!JP32)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Info'!Y33),"",'Funding Info'!Y33)</f>
        <v>1804</v>
      </c>
      <c r="G29" s="104" t="str">
        <f>+IF(ISBLANK('Funding Info'!Z33),"",'Funding Info'!Z33)</f>
        <v/>
      </c>
      <c r="H29" s="104">
        <f>+IF(ISBLANK('Funding Info'!AA33),"",'Funding Info'!AA33)</f>
        <v>1804</v>
      </c>
      <c r="I29" s="95" t="str">
        <f>+IF(ISBLANK('Funding Info'!JP33),"",'Funding Info'!JP33)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Info'!Y35),"",'Funding Info'!Y35)</f>
        <v/>
      </c>
      <c r="G30" s="104" t="str">
        <f>+IF(ISBLANK('Funding Info'!Z35),"",'Funding Info'!Z35)</f>
        <v/>
      </c>
      <c r="H30" s="104">
        <f>+IF(ISBLANK('Funding Info'!AA35),"",'Funding Info'!AA35)</f>
        <v>0</v>
      </c>
      <c r="I30" s="95" t="str">
        <f>+IF(ISBLANK('Funding Info'!JP35),"",'Funding Info'!JP35)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Info'!Y36),"",'Funding Info'!Y36)</f>
        <v>82456</v>
      </c>
      <c r="G31" s="104">
        <f>+IF(ISBLANK('Funding Info'!Z36),"",'Funding Info'!Z36)</f>
        <v>3494</v>
      </c>
      <c r="H31" s="104">
        <f>+IF(ISBLANK('Funding Info'!AA36),"",'Funding Info'!AA36)</f>
        <v>85950</v>
      </c>
      <c r="I31" s="95" t="str">
        <f>+IF(ISBLANK('Funding Info'!JP36),"",'Funding Info'!JP36)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Info'!Y37),"",'Funding Info'!Y37)</f>
        <v/>
      </c>
      <c r="G32" s="104" t="str">
        <f>+IF(ISBLANK('Funding Info'!Z37),"",'Funding Info'!Z37)</f>
        <v/>
      </c>
      <c r="H32" s="104">
        <f>+IF(ISBLANK('Funding Info'!AA37),"",'Funding Info'!AA37)</f>
        <v>0</v>
      </c>
      <c r="I32" s="95" t="str">
        <f>+IF(ISBLANK('Funding Info'!JP37),"",'Funding Info'!JP37)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Info'!Y38),"",'Funding Info'!Y38)</f>
        <v/>
      </c>
      <c r="G33" s="104" t="str">
        <f>+IF(ISBLANK('Funding Info'!Z38),"",'Funding Info'!Z38)</f>
        <v/>
      </c>
      <c r="H33" s="104">
        <f>+IF(ISBLANK('Funding Info'!AA38),"",'Funding Info'!AA38)</f>
        <v>0</v>
      </c>
      <c r="I33" s="95" t="str">
        <f>+IF(ISBLANK('Funding Info'!JP38),"",'Funding Info'!JP38)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Info'!Y39),"",'Funding Info'!Y39)</f>
        <v/>
      </c>
      <c r="G34" s="104" t="str">
        <f>+IF(ISBLANK('Funding Info'!Z39),"",'Funding Info'!Z39)</f>
        <v/>
      </c>
      <c r="H34" s="104" t="str">
        <f>+IF(ISBLANK('Funding Info'!AA39),"",'Funding Info'!AA39)</f>
        <v/>
      </c>
      <c r="I34" s="95" t="str">
        <f>+IF(ISBLANK('Funding Info'!JP39),"",'Funding Info'!JP39)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104996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570312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[1]Overview!B11</f>
        <v>Burnett County Department of Health &amp; Human Services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[1]Overview!C11</f>
        <v>7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Info'!AB3),"",'Funding Info'!AB3)</f>
        <v>2457</v>
      </c>
      <c r="G5" s="104" t="str">
        <f>+IF(ISBLANK('Funding Info'!AC3),"",'Funding Info'!AC3)</f>
        <v/>
      </c>
      <c r="H5" s="104">
        <f>+IF(ISBLANK('Funding Info'!AD3),"",'Funding Info'!AD3)</f>
        <v>2457</v>
      </c>
      <c r="I5" s="95" t="str">
        <f>+IF(ISBLANK('Funding Info'!JQ3),"",'Funding Info'!JQ3)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Info'!AB5),"",'Funding Info'!AB5)</f>
        <v/>
      </c>
      <c r="G6" s="104" t="str">
        <f>+IF(ISBLANK('Funding Info'!AC5),"",'Funding Info'!AC5)</f>
        <v/>
      </c>
      <c r="H6" s="104">
        <f>+IF(ISBLANK('Funding Info'!AD5),"",'Funding Info'!AD5)</f>
        <v>0</v>
      </c>
      <c r="I6" s="95" t="str">
        <f>+IF(ISBLANK('Funding Info'!JQ5),"",'Funding Info'!JQ5)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Info'!AB7),"",'Funding Info'!AB7)</f>
        <v/>
      </c>
      <c r="G7" s="104" t="str">
        <f>+IF(ISBLANK('Funding Info'!AC7),"",'Funding Info'!AC7)</f>
        <v/>
      </c>
      <c r="H7" s="104">
        <f>+IF(ISBLANK('Funding Info'!AD7),"",'Funding Info'!AD7)</f>
        <v>0</v>
      </c>
      <c r="I7" s="95" t="str">
        <f>+IF(ISBLANK('Funding Info'!JQ7),"",'Funding Info'!JQ7)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Info'!AB8),"",'Funding Info'!AB8)</f>
        <v/>
      </c>
      <c r="G8" s="104" t="str">
        <f>+IF(ISBLANK('Funding Info'!AC8),"",'Funding Info'!AC8)</f>
        <v/>
      </c>
      <c r="H8" s="104">
        <f>+IF(ISBLANK('Funding Info'!AD8),"",'Funding Info'!AD8)</f>
        <v>0</v>
      </c>
      <c r="I8" s="95" t="str">
        <f>+IF(ISBLANK('Funding Info'!JQ8),"",'Funding Info'!JQ8)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Info'!AB9),"",'Funding Info'!AB9)</f>
        <v/>
      </c>
      <c r="G9" s="104" t="str">
        <f>+IF(ISBLANK('Funding Info'!AC9),"",'Funding Info'!AC9)</f>
        <v/>
      </c>
      <c r="H9" s="104">
        <f>+IF(ISBLANK('Funding Info'!AD9),"",'Funding Info'!AD9)</f>
        <v>0</v>
      </c>
      <c r="I9" s="95" t="str">
        <f>+IF(ISBLANK('Funding Info'!JQ9),"",'Funding Info'!JQ9)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Info'!AB10),"",'Funding Info'!AB10)</f>
        <v/>
      </c>
      <c r="G10" s="104" t="str">
        <f>+IF(ISBLANK('Funding Info'!AC10),"",'Funding Info'!AC10)</f>
        <v/>
      </c>
      <c r="H10" s="104">
        <f>+IF(ISBLANK('Funding Info'!AD10),"",'Funding Info'!AD10)</f>
        <v>0</v>
      </c>
      <c r="I10" s="95" t="str">
        <f>+IF(ISBLANK('Funding Info'!JQ10),"",'Funding Info'!JQ10)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Info'!AB11),"",'Funding Info'!AB11)</f>
        <v/>
      </c>
      <c r="G11" s="104" t="str">
        <f>+IF(ISBLANK('Funding Info'!AC11),"",'Funding Info'!AC11)</f>
        <v/>
      </c>
      <c r="H11" s="104">
        <f>+IF(ISBLANK('Funding Info'!AD11),"",'Funding Info'!AD11)</f>
        <v>0</v>
      </c>
      <c r="I11" s="95" t="str">
        <f>+IF(ISBLANK('Funding Info'!JQ11),"",'Funding Info'!JQ11)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Info'!AB13),"",'Funding Info'!AB13)</f>
        <v/>
      </c>
      <c r="G12" s="104" t="str">
        <f>+IF(ISBLANK('Funding Info'!AC13),"",'Funding Info'!AC13)</f>
        <v/>
      </c>
      <c r="H12" s="104">
        <f>+IF(ISBLANK('Funding Info'!AD13),"",'Funding Info'!AD13)</f>
        <v>0</v>
      </c>
      <c r="I12" s="95" t="str">
        <f>+IF(ISBLANK('Funding Info'!JQ13),"",'Funding Info'!JQ13)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Info'!AB14),"",'Funding Info'!AB14)</f>
        <v/>
      </c>
      <c r="G13" s="104" t="str">
        <f>+IF(ISBLANK('Funding Info'!AC14),"",'Funding Info'!AC14)</f>
        <v/>
      </c>
      <c r="H13" s="104">
        <f>+IF(ISBLANK('Funding Info'!AD14),"",'Funding Info'!AD14)</f>
        <v>0</v>
      </c>
      <c r="I13" s="95" t="str">
        <f>+IF(ISBLANK('Funding Info'!JQ14),"",'Funding Info'!JQ14)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Info'!AB15),"",'Funding Info'!AB15)</f>
        <v/>
      </c>
      <c r="G14" s="104" t="str">
        <f>+IF(ISBLANK('Funding Info'!AC15),"",'Funding Info'!AC15)</f>
        <v/>
      </c>
      <c r="H14" s="104">
        <f>+IF(ISBLANK('Funding Info'!AD15),"",'Funding Info'!AD15)</f>
        <v>0</v>
      </c>
      <c r="I14" s="95" t="str">
        <f>+IF(ISBLANK('Funding Info'!JQ15),"",'Funding Info'!JQ15)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Info'!AB16),"",'Funding Info'!AB16)</f>
        <v>5628</v>
      </c>
      <c r="G15" s="104" t="str">
        <f>+IF(ISBLANK('Funding Info'!AC16),"",'Funding Info'!AC16)</f>
        <v/>
      </c>
      <c r="H15" s="104">
        <f>+IF(ISBLANK('Funding Info'!AD16),"",'Funding Info'!AD16)</f>
        <v>5628</v>
      </c>
      <c r="I15" s="95" t="str">
        <f>+IF(ISBLANK('Funding Info'!JQ16),"",'Funding Info'!JQ16)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Info'!AB17),"",'Funding Info'!AB17)</f>
        <v/>
      </c>
      <c r="G16" s="104" t="str">
        <f>+IF(ISBLANK('Funding Info'!AC17),"",'Funding Info'!AC17)</f>
        <v/>
      </c>
      <c r="H16" s="104">
        <f>+IF(ISBLANK('Funding Info'!AD17),"",'Funding Info'!AD17)</f>
        <v>0</v>
      </c>
      <c r="I16" s="95" t="str">
        <f>+IF(ISBLANK('Funding Info'!JQ17),"",'Funding Info'!JQ17)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Info'!AB18),"",'Funding Info'!AB18)</f>
        <v>8051</v>
      </c>
      <c r="G17" s="104" t="str">
        <f>+IF(ISBLANK('Funding Info'!AC18),"",'Funding Info'!AC18)</f>
        <v/>
      </c>
      <c r="H17" s="104">
        <f>+IF(ISBLANK('Funding Info'!AD18),"",'Funding Info'!AD18)</f>
        <v>8051</v>
      </c>
      <c r="I17" s="95" t="str">
        <f>+IF(ISBLANK('Funding Info'!JQ18),"",'Funding Info'!JQ18)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Info'!AB19),"",'Funding Info'!AB19)</f>
        <v/>
      </c>
      <c r="G18" s="104" t="str">
        <f>+IF(ISBLANK('Funding Info'!AC19),"",'Funding Info'!AC19)</f>
        <v/>
      </c>
      <c r="H18" s="104">
        <f>+IF(ISBLANK('Funding Info'!AD19),"",'Funding Info'!AD19)</f>
        <v>0</v>
      </c>
      <c r="I18" s="95" t="str">
        <f>+IF(ISBLANK('Funding Info'!JQ19),"",'Funding Info'!JQ19)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Info'!AB23),"",'Funding Info'!AB23)</f>
        <v/>
      </c>
      <c r="G19" s="104" t="str">
        <f>+IF(ISBLANK('Funding Info'!AC23),"",'Funding Info'!AC23)</f>
        <v/>
      </c>
      <c r="H19" s="104">
        <f>+IF(ISBLANK('Funding Info'!AD23),"",'Funding Info'!AD23)</f>
        <v>0</v>
      </c>
      <c r="I19" s="95" t="str">
        <f>+IF(ISBLANK('Funding Info'!JQ23),"",'Funding Info'!JQ23)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Info'!AB24),"",'Funding Info'!AB24)</f>
        <v/>
      </c>
      <c r="G20" s="104" t="str">
        <f>+IF(ISBLANK('Funding Info'!AC24),"",'Funding Info'!AC24)</f>
        <v/>
      </c>
      <c r="H20" s="104">
        <f>+IF(ISBLANK('Funding Info'!AD24),"",'Funding Info'!AD24)</f>
        <v>0</v>
      </c>
      <c r="I20" s="95" t="str">
        <f>+IF(ISBLANK('Funding Info'!JQ24),"",'Funding Info'!JQ24)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Info'!AB25),"",'Funding Info'!AB25)</f>
        <v/>
      </c>
      <c r="G21" s="104" t="str">
        <f>+IF(ISBLANK('Funding Info'!AC25),"",'Funding Info'!AC25)</f>
        <v/>
      </c>
      <c r="H21" s="104">
        <f>+IF(ISBLANK('Funding Info'!AD25),"",'Funding Info'!AD25)</f>
        <v>0</v>
      </c>
      <c r="I21" s="95" t="str">
        <f>+IF(ISBLANK('Funding Info'!JQ25),"",'Funding Info'!JQ25)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Info'!AB26),"",'Funding Info'!AB26)</f>
        <v/>
      </c>
      <c r="G22" s="104" t="str">
        <f>+IF(ISBLANK('Funding Info'!AC26),"",'Funding Info'!AC26)</f>
        <v/>
      </c>
      <c r="H22" s="104">
        <f>+IF(ISBLANK('Funding Info'!AD26),"",'Funding Info'!AD26)</f>
        <v>0</v>
      </c>
      <c r="I22" s="95" t="str">
        <f>+IF(ISBLANK('Funding Info'!JQ26),"",'Funding Info'!JQ26)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Info'!AB27),"",'Funding Info'!AB27)</f>
        <v/>
      </c>
      <c r="G23" s="104" t="str">
        <f>+IF(ISBLANK('Funding Info'!AC27),"",'Funding Info'!AC27)</f>
        <v/>
      </c>
      <c r="H23" s="104">
        <f>+IF(ISBLANK('Funding Info'!AD27),"",'Funding Info'!AD27)</f>
        <v>0</v>
      </c>
      <c r="I23" s="95" t="str">
        <f>+IF(ISBLANK('Funding Info'!JQ27),"",'Funding Info'!JQ27)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Info'!AB28),"",'Funding Info'!AB28)</f>
        <v/>
      </c>
      <c r="G24" s="104" t="str">
        <f>+IF(ISBLANK('Funding Info'!AC28),"",'Funding Info'!AC28)</f>
        <v/>
      </c>
      <c r="H24" s="104">
        <f>+IF(ISBLANK('Funding Info'!AD28),"",'Funding Info'!AD28)</f>
        <v>0</v>
      </c>
      <c r="I24" s="95" t="str">
        <f>+IF(ISBLANK('Funding Info'!JQ28),"",'Funding Info'!JQ28)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Info'!AB29),"",'Funding Info'!AB29)</f>
        <v/>
      </c>
      <c r="G25" s="104" t="str">
        <f>+IF(ISBLANK('Funding Info'!AC29),"",'Funding Info'!AC29)</f>
        <v/>
      </c>
      <c r="H25" s="104">
        <f>+IF(ISBLANK('Funding Info'!AD29),"",'Funding Info'!AD29)</f>
        <v>0</v>
      </c>
      <c r="I25" s="95" t="str">
        <f>+IF(ISBLANK('Funding Info'!JQ29),"",'Funding Info'!JQ29)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Info'!AB30),"",'Funding Info'!AB30)</f>
        <v/>
      </c>
      <c r="G26" s="104" t="str">
        <f>+IF(ISBLANK('Funding Info'!AC30),"",'Funding Info'!AC30)</f>
        <v/>
      </c>
      <c r="H26" s="104">
        <f>+IF(ISBLANK('Funding Info'!AD30),"",'Funding Info'!AD30)</f>
        <v>0</v>
      </c>
      <c r="I26" s="95" t="str">
        <f>+IF(ISBLANK('Funding Info'!JQ30),"",'Funding Info'!JQ30)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Info'!AB31),"",'Funding Info'!AB31)</f>
        <v/>
      </c>
      <c r="G27" s="104" t="str">
        <f>+IF(ISBLANK('Funding Info'!AC31),"",'Funding Info'!AC31)</f>
        <v/>
      </c>
      <c r="H27" s="104">
        <f>+IF(ISBLANK('Funding Info'!AD31),"",'Funding Info'!AD31)</f>
        <v>0</v>
      </c>
      <c r="I27" s="95" t="str">
        <f>+IF(ISBLANK('Funding Info'!JQ31),"",'Funding Info'!JQ31)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Info'!AB32),"",'Funding Info'!AB32)</f>
        <v>1038</v>
      </c>
      <c r="G28" s="104" t="str">
        <f>+IF(ISBLANK('Funding Info'!AC32),"",'Funding Info'!AC32)</f>
        <v/>
      </c>
      <c r="H28" s="104">
        <f>+IF(ISBLANK('Funding Info'!AD32),"",'Funding Info'!AD32)</f>
        <v>1038</v>
      </c>
      <c r="I28" s="95" t="str">
        <f>+IF(ISBLANK('Funding Info'!JQ32),"",'Funding Info'!JQ32)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Info'!AB33),"",'Funding Info'!AB33)</f>
        <v/>
      </c>
      <c r="G29" s="104" t="str">
        <f>+IF(ISBLANK('Funding Info'!AC33),"",'Funding Info'!AC33)</f>
        <v/>
      </c>
      <c r="H29" s="104">
        <f>+IF(ISBLANK('Funding Info'!AD33),"",'Funding Info'!AD33)</f>
        <v>0</v>
      </c>
      <c r="I29" s="95" t="str">
        <f>+IF(ISBLANK('Funding Info'!JQ33),"",'Funding Info'!JQ33)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Info'!AB35),"",'Funding Info'!AB35)</f>
        <v/>
      </c>
      <c r="G30" s="104" t="str">
        <f>+IF(ISBLANK('Funding Info'!AC35),"",'Funding Info'!AC35)</f>
        <v/>
      </c>
      <c r="H30" s="104">
        <f>+IF(ISBLANK('Funding Info'!AD35),"",'Funding Info'!AD35)</f>
        <v>0</v>
      </c>
      <c r="I30" s="95" t="str">
        <f>+IF(ISBLANK('Funding Info'!JQ35),"",'Funding Info'!JQ35)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Info'!AB36),"",'Funding Info'!AB36)</f>
        <v>79499</v>
      </c>
      <c r="G31" s="104">
        <f>+IF(ISBLANK('Funding Info'!AC36),"",'Funding Info'!AC36)</f>
        <v>-5999</v>
      </c>
      <c r="H31" s="104">
        <f>+IF(ISBLANK('Funding Info'!AD36),"",'Funding Info'!AD36)</f>
        <v>73500</v>
      </c>
      <c r="I31" s="95" t="str">
        <f>+IF(ISBLANK('Funding Info'!JQ36),"",'Funding Info'!JQ36)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Info'!AB37),"",'Funding Info'!AB37)</f>
        <v/>
      </c>
      <c r="G32" s="104" t="str">
        <f>+IF(ISBLANK('Funding Info'!AC37),"",'Funding Info'!AC37)</f>
        <v/>
      </c>
      <c r="H32" s="104">
        <f>+IF(ISBLANK('Funding Info'!AD37),"",'Funding Info'!AD37)</f>
        <v>0</v>
      </c>
      <c r="I32" s="95" t="str">
        <f>+IF(ISBLANK('Funding Info'!JQ37),"",'Funding Info'!JQ37)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Info'!AB38),"",'Funding Info'!AB38)</f>
        <v/>
      </c>
      <c r="G33" s="104" t="str">
        <f>+IF(ISBLANK('Funding Info'!AC38),"",'Funding Info'!AC38)</f>
        <v/>
      </c>
      <c r="H33" s="104">
        <f>+IF(ISBLANK('Funding Info'!AD38),"",'Funding Info'!AD38)</f>
        <v>0</v>
      </c>
      <c r="I33" s="95" t="str">
        <f>+IF(ISBLANK('Funding Info'!JQ38),"",'Funding Info'!JQ38)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Info'!AB39),"",'Funding Info'!AB39)</f>
        <v/>
      </c>
      <c r="G34" s="104" t="str">
        <f>+IF(ISBLANK('Funding Info'!AC39),"",'Funding Info'!AC39)</f>
        <v/>
      </c>
      <c r="H34" s="104" t="str">
        <f>+IF(ISBLANK('Funding Info'!AD39),"",'Funding Info'!AD39)</f>
        <v/>
      </c>
      <c r="I34" s="95" t="str">
        <f>+IF(ISBLANK('Funding Info'!JQ39),"",'Funding Info'!JQ39)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90674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10" style="90" customWidth="1"/>
    <col min="8" max="8" width="11.140625" style="104" bestFit="1" customWidth="1"/>
    <col min="9" max="9" width="28.42578125" style="104" bestFit="1" customWidth="1"/>
    <col min="10" max="10" width="11.570312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[1]Overview!B12</f>
        <v>Calumet County Health Division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[1]Overview!C12</f>
        <v>8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Info'!AE3),"",'Funding Info'!AE3)</f>
        <v>1553</v>
      </c>
      <c r="G5" s="104" t="str">
        <f>+IF(ISBLANK('Funding Info'!AF3),"",'Funding Info'!AF3)</f>
        <v/>
      </c>
      <c r="H5" s="104">
        <f>+IF(ISBLANK('Funding Info'!AG3),"",'Funding Info'!AG3)</f>
        <v>1553</v>
      </c>
      <c r="I5" s="95" t="str">
        <f>+IF(ISBLANK('Funding Info'!JR3),"",'Funding Info'!JR3)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Info'!AE5),"",'Funding Info'!AE5)</f>
        <v/>
      </c>
      <c r="G6" s="104" t="str">
        <f>+IF(ISBLANK('Funding Info'!AF5),"",'Funding Info'!AF5)</f>
        <v/>
      </c>
      <c r="H6" s="104">
        <f>+IF(ISBLANK('Funding Info'!AG5),"",'Funding Info'!AG5)</f>
        <v>0</v>
      </c>
      <c r="I6" s="95" t="str">
        <f>+IF(ISBLANK('Funding Info'!JR5),"",'Funding Info'!JR5)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Info'!AE7),"",'Funding Info'!AE7)</f>
        <v/>
      </c>
      <c r="G7" s="104" t="str">
        <f>+IF(ISBLANK('Funding Info'!AF7),"",'Funding Info'!AF7)</f>
        <v/>
      </c>
      <c r="H7" s="104">
        <f>+IF(ISBLANK('Funding Info'!AG7),"",'Funding Info'!AG7)</f>
        <v>0</v>
      </c>
      <c r="I7" s="95" t="str">
        <f>+IF(ISBLANK('Funding Info'!JR7),"",'Funding Info'!JR7)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Info'!AE8),"",'Funding Info'!AE8)</f>
        <v/>
      </c>
      <c r="G8" s="104" t="str">
        <f>+IF(ISBLANK('Funding Info'!AF8),"",'Funding Info'!AF8)</f>
        <v/>
      </c>
      <c r="H8" s="104">
        <f>+IF(ISBLANK('Funding Info'!AG8),"",'Funding Info'!AG8)</f>
        <v>0</v>
      </c>
      <c r="I8" s="95" t="str">
        <f>+IF(ISBLANK('Funding Info'!JR8),"",'Funding Info'!JR8)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Info'!AE9),"",'Funding Info'!AE9)</f>
        <v/>
      </c>
      <c r="G9" s="104" t="str">
        <f>+IF(ISBLANK('Funding Info'!AF9),"",'Funding Info'!AF9)</f>
        <v/>
      </c>
      <c r="H9" s="104">
        <f>+IF(ISBLANK('Funding Info'!AG9),"",'Funding Info'!AG9)</f>
        <v>0</v>
      </c>
      <c r="I9" s="95" t="str">
        <f>+IF(ISBLANK('Funding Info'!JR9),"",'Funding Info'!JR9)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Info'!AE10),"",'Funding Info'!AE10)</f>
        <v/>
      </c>
      <c r="G10" s="104" t="str">
        <f>+IF(ISBLANK('Funding Info'!AF10),"",'Funding Info'!AF10)</f>
        <v/>
      </c>
      <c r="H10" s="104">
        <f>+IF(ISBLANK('Funding Info'!AG10),"",'Funding Info'!AG10)</f>
        <v>0</v>
      </c>
      <c r="I10" s="95" t="str">
        <f>+IF(ISBLANK('Funding Info'!JR10),"",'Funding Info'!JR10)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Info'!AE11),"",'Funding Info'!AE11)</f>
        <v/>
      </c>
      <c r="G11" s="104" t="str">
        <f>+IF(ISBLANK('Funding Info'!AF11),"",'Funding Info'!AF11)</f>
        <v/>
      </c>
      <c r="H11" s="104">
        <f>+IF(ISBLANK('Funding Info'!AG11),"",'Funding Info'!AG11)</f>
        <v>0</v>
      </c>
      <c r="I11" s="95" t="str">
        <f>+IF(ISBLANK('Funding Info'!JR11),"",'Funding Info'!JR11)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Info'!AE13),"",'Funding Info'!AE13)</f>
        <v/>
      </c>
      <c r="G12" s="104" t="str">
        <f>+IF(ISBLANK('Funding Info'!AF13),"",'Funding Info'!AF13)</f>
        <v/>
      </c>
      <c r="H12" s="104">
        <f>+IF(ISBLANK('Funding Info'!AG13),"",'Funding Info'!AG13)</f>
        <v>0</v>
      </c>
      <c r="I12" s="95" t="str">
        <f>+IF(ISBLANK('Funding Info'!JR13),"",'Funding Info'!JR13)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Info'!AE14),"",'Funding Info'!AE14)</f>
        <v/>
      </c>
      <c r="G13" s="104" t="str">
        <f>+IF(ISBLANK('Funding Info'!AF14),"",'Funding Info'!AF14)</f>
        <v/>
      </c>
      <c r="H13" s="104">
        <f>+IF(ISBLANK('Funding Info'!AG14),"",'Funding Info'!AG14)</f>
        <v>0</v>
      </c>
      <c r="I13" s="95" t="str">
        <f>+IF(ISBLANK('Funding Info'!JR14),"",'Funding Info'!JR14)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Info'!AE15),"",'Funding Info'!AE15)</f>
        <v/>
      </c>
      <c r="G14" s="104" t="str">
        <f>+IF(ISBLANK('Funding Info'!AF15),"",'Funding Info'!AF15)</f>
        <v/>
      </c>
      <c r="H14" s="104">
        <f>+IF(ISBLANK('Funding Info'!AG15),"",'Funding Info'!AG15)</f>
        <v>0</v>
      </c>
      <c r="I14" s="95" t="str">
        <f>+IF(ISBLANK('Funding Info'!JR15),"",'Funding Info'!JR15)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Info'!AE16),"",'Funding Info'!AE16)</f>
        <v>7773</v>
      </c>
      <c r="G15" s="104" t="str">
        <f>+IF(ISBLANK('Funding Info'!AF16),"",'Funding Info'!AF16)</f>
        <v/>
      </c>
      <c r="H15" s="104">
        <f>+IF(ISBLANK('Funding Info'!AG16),"",'Funding Info'!AG16)</f>
        <v>7773</v>
      </c>
      <c r="I15" s="95" t="str">
        <f>+IF(ISBLANK('Funding Info'!JR16),"",'Funding Info'!JR16)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Info'!AE17),"",'Funding Info'!AE17)</f>
        <v/>
      </c>
      <c r="G16" s="104" t="str">
        <f>+IF(ISBLANK('Funding Info'!AF17),"",'Funding Info'!AF17)</f>
        <v/>
      </c>
      <c r="H16" s="104">
        <f>+IF(ISBLANK('Funding Info'!AG17),"",'Funding Info'!AG17)</f>
        <v>0</v>
      </c>
      <c r="I16" s="95" t="str">
        <f>+IF(ISBLANK('Funding Info'!JR17),"",'Funding Info'!JR17)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Info'!AE18),"",'Funding Info'!AE18)</f>
        <v>11796</v>
      </c>
      <c r="G17" s="104" t="str">
        <f>+IF(ISBLANK('Funding Info'!AF18),"",'Funding Info'!AF18)</f>
        <v/>
      </c>
      <c r="H17" s="104">
        <f>+IF(ISBLANK('Funding Info'!AG18),"",'Funding Info'!AG18)</f>
        <v>11796</v>
      </c>
      <c r="I17" s="95" t="str">
        <f>+IF(ISBLANK('Funding Info'!JR18),"",'Funding Info'!JR18)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Info'!AE19),"",'Funding Info'!AE19)</f>
        <v/>
      </c>
      <c r="G18" s="104" t="str">
        <f>+IF(ISBLANK('Funding Info'!AF19),"",'Funding Info'!AF19)</f>
        <v/>
      </c>
      <c r="H18" s="104">
        <f>+IF(ISBLANK('Funding Info'!AG19),"",'Funding Info'!AG19)</f>
        <v>0</v>
      </c>
      <c r="I18" s="95" t="str">
        <f>+IF(ISBLANK('Funding Info'!JR19),"",'Funding Info'!JR19)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Info'!AE23),"",'Funding Info'!AE23)</f>
        <v/>
      </c>
      <c r="G19" s="104" t="str">
        <f>+IF(ISBLANK('Funding Info'!AF23),"",'Funding Info'!AF23)</f>
        <v/>
      </c>
      <c r="H19" s="104">
        <f>+IF(ISBLANK('Funding Info'!AG23),"",'Funding Info'!AG23)</f>
        <v>0</v>
      </c>
      <c r="I19" s="95" t="str">
        <f>+IF(ISBLANK('Funding Info'!JR23),"",'Funding Info'!JR23)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Info'!AE24),"",'Funding Info'!AE24)</f>
        <v/>
      </c>
      <c r="G20" s="104" t="str">
        <f>+IF(ISBLANK('Funding Info'!AF24),"",'Funding Info'!AF24)</f>
        <v/>
      </c>
      <c r="H20" s="104">
        <f>+IF(ISBLANK('Funding Info'!AG24),"",'Funding Info'!AG24)</f>
        <v>0</v>
      </c>
      <c r="I20" s="95" t="str">
        <f>+IF(ISBLANK('Funding Info'!JR24),"",'Funding Info'!JR24)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Info'!AE25),"",'Funding Info'!AE25)</f>
        <v/>
      </c>
      <c r="G21" s="104" t="str">
        <f>+IF(ISBLANK('Funding Info'!AF25),"",'Funding Info'!AF25)</f>
        <v/>
      </c>
      <c r="H21" s="104">
        <f>+IF(ISBLANK('Funding Info'!AG25),"",'Funding Info'!AG25)</f>
        <v>0</v>
      </c>
      <c r="I21" s="95" t="str">
        <f>+IF(ISBLANK('Funding Info'!JR25),"",'Funding Info'!JR25)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Info'!AE26),"",'Funding Info'!AE26)</f>
        <v/>
      </c>
      <c r="G22" s="104" t="str">
        <f>+IF(ISBLANK('Funding Info'!AF26),"",'Funding Info'!AF26)</f>
        <v/>
      </c>
      <c r="H22" s="104">
        <f>+IF(ISBLANK('Funding Info'!AG26),"",'Funding Info'!AG26)</f>
        <v>0</v>
      </c>
      <c r="I22" s="95" t="str">
        <f>+IF(ISBLANK('Funding Info'!JR26),"",'Funding Info'!JR26)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Info'!AE27),"",'Funding Info'!AE27)</f>
        <v/>
      </c>
      <c r="G23" s="104" t="str">
        <f>+IF(ISBLANK('Funding Info'!AF27),"",'Funding Info'!AF27)</f>
        <v/>
      </c>
      <c r="H23" s="104">
        <f>+IF(ISBLANK('Funding Info'!AG27),"",'Funding Info'!AG27)</f>
        <v>0</v>
      </c>
      <c r="I23" s="95" t="str">
        <f>+IF(ISBLANK('Funding Info'!JR27),"",'Funding Info'!JR27)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Info'!AE28),"",'Funding Info'!AE28)</f>
        <v/>
      </c>
      <c r="G24" s="104" t="str">
        <f>+IF(ISBLANK('Funding Info'!AF28),"",'Funding Info'!AF28)</f>
        <v/>
      </c>
      <c r="H24" s="104">
        <f>+IF(ISBLANK('Funding Info'!AG28),"",'Funding Info'!AG28)</f>
        <v>0</v>
      </c>
      <c r="I24" s="95" t="str">
        <f>+IF(ISBLANK('Funding Info'!JR28),"",'Funding Info'!JR28)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Info'!AE29),"",'Funding Info'!AE29)</f>
        <v/>
      </c>
      <c r="G25" s="104" t="str">
        <f>+IF(ISBLANK('Funding Info'!AF29),"",'Funding Info'!AF29)</f>
        <v/>
      </c>
      <c r="H25" s="104">
        <f>+IF(ISBLANK('Funding Info'!AG29),"",'Funding Info'!AG29)</f>
        <v>0</v>
      </c>
      <c r="I25" s="95" t="str">
        <f>+IF(ISBLANK('Funding Info'!JR29),"",'Funding Info'!JR29)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Info'!AE30),"",'Funding Info'!AE30)</f>
        <v/>
      </c>
      <c r="G26" s="104" t="str">
        <f>+IF(ISBLANK('Funding Info'!AF30),"",'Funding Info'!AF30)</f>
        <v/>
      </c>
      <c r="H26" s="104">
        <f>+IF(ISBLANK('Funding Info'!AG30),"",'Funding Info'!AG30)</f>
        <v>0</v>
      </c>
      <c r="I26" s="95" t="str">
        <f>+IF(ISBLANK('Funding Info'!JR30),"",'Funding Info'!JR30)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Info'!AE31),"",'Funding Info'!AE31)</f>
        <v/>
      </c>
      <c r="G27" s="104" t="str">
        <f>+IF(ISBLANK('Funding Info'!AF31),"",'Funding Info'!AF31)</f>
        <v/>
      </c>
      <c r="H27" s="104">
        <f>+IF(ISBLANK('Funding Info'!AG31),"",'Funding Info'!AG31)</f>
        <v>0</v>
      </c>
      <c r="I27" s="95" t="str">
        <f>+IF(ISBLANK('Funding Info'!JR31),"",'Funding Info'!JR31)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Info'!AE32),"",'Funding Info'!AE32)</f>
        <v>1298</v>
      </c>
      <c r="G28" s="104" t="str">
        <f>+IF(ISBLANK('Funding Info'!AF32),"",'Funding Info'!AF32)</f>
        <v/>
      </c>
      <c r="H28" s="104">
        <f>+IF(ISBLANK('Funding Info'!AG32),"",'Funding Info'!AG32)</f>
        <v>1298</v>
      </c>
      <c r="I28" s="95" t="str">
        <f>+IF(ISBLANK('Funding Info'!JR32),"",'Funding Info'!JR32)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Info'!AE33),"",'Funding Info'!AE33)</f>
        <v>2143</v>
      </c>
      <c r="G29" s="104" t="str">
        <f>+IF(ISBLANK('Funding Info'!AF33),"",'Funding Info'!AF33)</f>
        <v/>
      </c>
      <c r="H29" s="104">
        <f>+IF(ISBLANK('Funding Info'!AG33),"",'Funding Info'!AG33)</f>
        <v>2143</v>
      </c>
      <c r="I29" s="95" t="str">
        <f>+IF(ISBLANK('Funding Info'!JR33),"",'Funding Info'!JR33)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Info'!AE35),"",'Funding Info'!AE35)</f>
        <v/>
      </c>
      <c r="G30" s="104" t="str">
        <f>+IF(ISBLANK('Funding Info'!AF35),"",'Funding Info'!AF35)</f>
        <v/>
      </c>
      <c r="H30" s="104">
        <f>+IF(ISBLANK('Funding Info'!AG35),"",'Funding Info'!AG35)</f>
        <v>0</v>
      </c>
      <c r="I30" s="95" t="str">
        <f>+IF(ISBLANK('Funding Info'!JR35),"",'Funding Info'!JR35)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Info'!AE36),"",'Funding Info'!AE36)</f>
        <v>140710</v>
      </c>
      <c r="G31" s="104">
        <f>+IF(ISBLANK('Funding Info'!AF36),"",'Funding Info'!AF36)</f>
        <v>820</v>
      </c>
      <c r="H31" s="104">
        <f>+IF(ISBLANK('Funding Info'!AG36),"",'Funding Info'!AG36)</f>
        <v>141530</v>
      </c>
      <c r="I31" s="95" t="str">
        <f>+IF(ISBLANK('Funding Info'!JR36),"",'Funding Info'!JR36)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Info'!AE37),"",'Funding Info'!AE37)</f>
        <v/>
      </c>
      <c r="G32" s="104" t="str">
        <f>+IF(ISBLANK('Funding Info'!AF37),"",'Funding Info'!AF37)</f>
        <v/>
      </c>
      <c r="H32" s="104">
        <f>+IF(ISBLANK('Funding Info'!AG37),"",'Funding Info'!AG37)</f>
        <v>0</v>
      </c>
      <c r="I32" s="95" t="str">
        <f>+IF(ISBLANK('Funding Info'!JR37),"",'Funding Info'!JR37)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Info'!AE38),"",'Funding Info'!AE38)</f>
        <v/>
      </c>
      <c r="G33" s="104" t="str">
        <f>+IF(ISBLANK('Funding Info'!AF38),"",'Funding Info'!AF38)</f>
        <v/>
      </c>
      <c r="H33" s="104">
        <f>+IF(ISBLANK('Funding Info'!AG38),"",'Funding Info'!AG38)</f>
        <v>0</v>
      </c>
      <c r="I33" s="95" t="str">
        <f>+IF(ISBLANK('Funding Info'!JR38),"",'Funding Info'!JR38)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Info'!AE39),"",'Funding Info'!AE39)</f>
        <v/>
      </c>
      <c r="G34" s="104" t="str">
        <f>+IF(ISBLANK('Funding Info'!AF39),"",'Funding Info'!AF39)</f>
        <v/>
      </c>
      <c r="H34" s="104" t="str">
        <f>+IF(ISBLANK('Funding Info'!AG39),"",'Funding Info'!AG39)</f>
        <v/>
      </c>
      <c r="I34" s="95" t="str">
        <f>+IF(ISBLANK('Funding Info'!JR39),"",'Funding Info'!JR39)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166093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customWidth="1"/>
    <col min="8" max="8" width="11.140625" style="104" bestFit="1" customWidth="1"/>
    <col min="9" max="9" width="20.42578125" style="104" bestFit="1" customWidth="1"/>
    <col min="10" max="10" width="12.4257812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[1]Overview!B13</f>
        <v>Central Racine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[1]Overview!C13</f>
        <v>3960058125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Info'!AH3),"",'Funding Info'!AH3)</f>
        <v>6056</v>
      </c>
      <c r="G5" s="104" t="str">
        <f>+IF(ISBLANK('Funding Info'!AI3),"",'Funding Info'!AI3)</f>
        <v/>
      </c>
      <c r="H5" s="104">
        <f>+IF(ISBLANK('Funding Info'!AJ3),"",'Funding Info'!AJ3)</f>
        <v>6056</v>
      </c>
      <c r="I5" s="95" t="str">
        <f>+IF(ISBLANK('Funding Info'!JS3),"",'Funding Info'!JS3)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Info'!AH5),"",'Funding Info'!AH5)</f>
        <v/>
      </c>
      <c r="G6" s="104" t="str">
        <f>+IF(ISBLANK('Funding Info'!AI5),"",'Funding Info'!AI5)</f>
        <v/>
      </c>
      <c r="H6" s="104">
        <f>+IF(ISBLANK('Funding Info'!AJ5),"",'Funding Info'!AJ5)</f>
        <v>0</v>
      </c>
      <c r="I6" s="95" t="str">
        <f>+IF(ISBLANK('Funding Info'!JS5),"",'Funding Info'!JS5)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Info'!AH7),"",'Funding Info'!AH7)</f>
        <v/>
      </c>
      <c r="G7" s="104" t="str">
        <f>+IF(ISBLANK('Funding Info'!AI7),"",'Funding Info'!AI7)</f>
        <v/>
      </c>
      <c r="H7" s="104">
        <f>+IF(ISBLANK('Funding Info'!AJ7),"",'Funding Info'!AJ7)</f>
        <v>0</v>
      </c>
      <c r="I7" s="95" t="str">
        <f>+IF(ISBLANK('Funding Info'!JS7),"",'Funding Info'!JS7)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Info'!AH8),"",'Funding Info'!AH8)</f>
        <v/>
      </c>
      <c r="G8" s="104" t="str">
        <f>+IF(ISBLANK('Funding Info'!AI8),"",'Funding Info'!AI8)</f>
        <v/>
      </c>
      <c r="H8" s="104">
        <f>+IF(ISBLANK('Funding Info'!AJ8),"",'Funding Info'!AJ8)</f>
        <v>0</v>
      </c>
      <c r="I8" s="95" t="str">
        <f>+IF(ISBLANK('Funding Info'!JS8),"",'Funding Info'!JS8)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Info'!AH9),"",'Funding Info'!AH9)</f>
        <v/>
      </c>
      <c r="G9" s="104" t="str">
        <f>+IF(ISBLANK('Funding Info'!AI9),"",'Funding Info'!AI9)</f>
        <v/>
      </c>
      <c r="H9" s="104">
        <f>+IF(ISBLANK('Funding Info'!AJ9),"",'Funding Info'!AJ9)</f>
        <v>0</v>
      </c>
      <c r="I9" s="95" t="str">
        <f>+IF(ISBLANK('Funding Info'!JS9),"",'Funding Info'!JS9)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Info'!AH10),"",'Funding Info'!AH10)</f>
        <v/>
      </c>
      <c r="G10" s="104" t="str">
        <f>+IF(ISBLANK('Funding Info'!AI10),"",'Funding Info'!AI10)</f>
        <v/>
      </c>
      <c r="H10" s="104">
        <f>+IF(ISBLANK('Funding Info'!AJ10),"",'Funding Info'!AJ10)</f>
        <v>0</v>
      </c>
      <c r="I10" s="95" t="str">
        <f>+IF(ISBLANK('Funding Info'!JS10),"",'Funding Info'!JS10)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Info'!AH11),"",'Funding Info'!AH11)</f>
        <v/>
      </c>
      <c r="G11" s="104" t="str">
        <f>+IF(ISBLANK('Funding Info'!AI11),"",'Funding Info'!AI11)</f>
        <v/>
      </c>
      <c r="H11" s="104">
        <f>+IF(ISBLANK('Funding Info'!AJ11),"",'Funding Info'!AJ11)</f>
        <v>0</v>
      </c>
      <c r="I11" s="95" t="str">
        <f>+IF(ISBLANK('Funding Info'!JS11),"",'Funding Info'!JS11)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Info'!AH13),"",'Funding Info'!AH13)</f>
        <v/>
      </c>
      <c r="G12" s="104" t="str">
        <f>+IF(ISBLANK('Funding Info'!AI13),"",'Funding Info'!AI13)</f>
        <v/>
      </c>
      <c r="H12" s="104">
        <f>+IF(ISBLANK('Funding Info'!AJ13),"",'Funding Info'!AJ13)</f>
        <v>0</v>
      </c>
      <c r="I12" s="95" t="str">
        <f>+IF(ISBLANK('Funding Info'!JS13),"",'Funding Info'!JS13)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Info'!AH14),"",'Funding Info'!AH14)</f>
        <v/>
      </c>
      <c r="G13" s="104" t="str">
        <f>+IF(ISBLANK('Funding Info'!AI14),"",'Funding Info'!AI14)</f>
        <v/>
      </c>
      <c r="H13" s="104">
        <f>+IF(ISBLANK('Funding Info'!AJ14),"",'Funding Info'!AJ14)</f>
        <v>0</v>
      </c>
      <c r="I13" s="95" t="str">
        <f>+IF(ISBLANK('Funding Info'!JS14),"",'Funding Info'!JS14)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Info'!AH15),"",'Funding Info'!AH15)</f>
        <v/>
      </c>
      <c r="G14" s="104" t="str">
        <f>+IF(ISBLANK('Funding Info'!AI15),"",'Funding Info'!AI15)</f>
        <v/>
      </c>
      <c r="H14" s="104">
        <f>+IF(ISBLANK('Funding Info'!AJ15),"",'Funding Info'!AJ15)</f>
        <v>0</v>
      </c>
      <c r="I14" s="95" t="str">
        <f>+IF(ISBLANK('Funding Info'!JS15),"",'Funding Info'!JS15)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Info'!AH16),"",'Funding Info'!AH16)</f>
        <v>16811</v>
      </c>
      <c r="G15" s="104" t="str">
        <f>+IF(ISBLANK('Funding Info'!AI16),"",'Funding Info'!AI16)</f>
        <v/>
      </c>
      <c r="H15" s="104">
        <f>+IF(ISBLANK('Funding Info'!AJ16),"",'Funding Info'!AJ16)</f>
        <v>16811</v>
      </c>
      <c r="I15" s="95" t="str">
        <f>+IF(ISBLANK('Funding Info'!JS16),"",'Funding Info'!JS16)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Info'!AH17),"",'Funding Info'!AH17)</f>
        <v/>
      </c>
      <c r="G16" s="104" t="str">
        <f>+IF(ISBLANK('Funding Info'!AI17),"",'Funding Info'!AI17)</f>
        <v/>
      </c>
      <c r="H16" s="104">
        <f>+IF(ISBLANK('Funding Info'!AJ17),"",'Funding Info'!AJ17)</f>
        <v>0</v>
      </c>
      <c r="I16" s="95" t="str">
        <f>+IF(ISBLANK('Funding Info'!JS17),"",'Funding Info'!JS17)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Info'!AH18),"",'Funding Info'!AH18)</f>
        <v>42879</v>
      </c>
      <c r="G17" s="104" t="str">
        <f>+IF(ISBLANK('Funding Info'!AI18),"",'Funding Info'!AI18)</f>
        <v/>
      </c>
      <c r="H17" s="104">
        <f>+IF(ISBLANK('Funding Info'!AJ18),"",'Funding Info'!AJ18)</f>
        <v>42879</v>
      </c>
      <c r="I17" s="95" t="str">
        <f>+IF(ISBLANK('Funding Info'!JS18),"",'Funding Info'!JS18)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Info'!AH19),"",'Funding Info'!AH19)</f>
        <v/>
      </c>
      <c r="G18" s="104" t="str">
        <f>+IF(ISBLANK('Funding Info'!AI19),"",'Funding Info'!AI19)</f>
        <v/>
      </c>
      <c r="H18" s="104">
        <f>+IF(ISBLANK('Funding Info'!AJ19),"",'Funding Info'!AJ19)</f>
        <v>0</v>
      </c>
      <c r="I18" s="95" t="str">
        <f>+IF(ISBLANK('Funding Info'!JS19),"",'Funding Info'!JS19)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Info'!AH23),"",'Funding Info'!AH23)</f>
        <v/>
      </c>
      <c r="G19" s="104" t="str">
        <f>+IF(ISBLANK('Funding Info'!AI23),"",'Funding Info'!AI23)</f>
        <v/>
      </c>
      <c r="H19" s="104">
        <f>+IF(ISBLANK('Funding Info'!AJ23),"",'Funding Info'!AJ23)</f>
        <v>0</v>
      </c>
      <c r="I19" s="95" t="str">
        <f>+IF(ISBLANK('Funding Info'!JS23),"",'Funding Info'!JS23)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Info'!AH24),"",'Funding Info'!AH24)</f>
        <v/>
      </c>
      <c r="G20" s="104" t="str">
        <f>+IF(ISBLANK('Funding Info'!AI24),"",'Funding Info'!AI24)</f>
        <v/>
      </c>
      <c r="H20" s="104">
        <f>+IF(ISBLANK('Funding Info'!AJ24),"",'Funding Info'!AJ24)</f>
        <v>0</v>
      </c>
      <c r="I20" s="95" t="str">
        <f>+IF(ISBLANK('Funding Info'!JS24),"",'Funding Info'!JS24)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Info'!AH25),"",'Funding Info'!AH25)</f>
        <v/>
      </c>
      <c r="G21" s="104" t="str">
        <f>+IF(ISBLANK('Funding Info'!AI25),"",'Funding Info'!AI25)</f>
        <v/>
      </c>
      <c r="H21" s="104">
        <f>+IF(ISBLANK('Funding Info'!AJ25),"",'Funding Info'!AJ25)</f>
        <v>0</v>
      </c>
      <c r="I21" s="95" t="str">
        <f>+IF(ISBLANK('Funding Info'!JS25),"",'Funding Info'!JS25)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Info'!AH26),"",'Funding Info'!AH26)</f>
        <v/>
      </c>
      <c r="G22" s="104" t="str">
        <f>+IF(ISBLANK('Funding Info'!AI26),"",'Funding Info'!AI26)</f>
        <v/>
      </c>
      <c r="H22" s="104">
        <f>+IF(ISBLANK('Funding Info'!AJ26),"",'Funding Info'!AJ26)</f>
        <v>0</v>
      </c>
      <c r="I22" s="95" t="str">
        <f>+IF(ISBLANK('Funding Info'!JS26),"",'Funding Info'!JS26)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Info'!AH27),"",'Funding Info'!AH27)</f>
        <v/>
      </c>
      <c r="G23" s="104" t="str">
        <f>+IF(ISBLANK('Funding Info'!AI27),"",'Funding Info'!AI27)</f>
        <v/>
      </c>
      <c r="H23" s="104">
        <f>+IF(ISBLANK('Funding Info'!AJ27),"",'Funding Info'!AJ27)</f>
        <v>0</v>
      </c>
      <c r="I23" s="95" t="str">
        <f>+IF(ISBLANK('Funding Info'!JS27),"",'Funding Info'!JS27)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Info'!AH28),"",'Funding Info'!AH28)</f>
        <v/>
      </c>
      <c r="G24" s="104" t="str">
        <f>+IF(ISBLANK('Funding Info'!AI28),"",'Funding Info'!AI28)</f>
        <v/>
      </c>
      <c r="H24" s="104">
        <f>+IF(ISBLANK('Funding Info'!AJ28),"",'Funding Info'!AJ28)</f>
        <v>0</v>
      </c>
      <c r="I24" s="95" t="str">
        <f>+IF(ISBLANK('Funding Info'!JS28),"",'Funding Info'!JS28)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Info'!AH29),"",'Funding Info'!AH29)</f>
        <v/>
      </c>
      <c r="G25" s="104" t="str">
        <f>+IF(ISBLANK('Funding Info'!AI29),"",'Funding Info'!AI29)</f>
        <v/>
      </c>
      <c r="H25" s="104">
        <f>+IF(ISBLANK('Funding Info'!AJ29),"",'Funding Info'!AJ29)</f>
        <v>0</v>
      </c>
      <c r="I25" s="95" t="str">
        <f>+IF(ISBLANK('Funding Info'!JS29),"",'Funding Info'!JS29)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Info'!AH30),"",'Funding Info'!AH30)</f>
        <v/>
      </c>
      <c r="G26" s="104" t="str">
        <f>+IF(ISBLANK('Funding Info'!AI30),"",'Funding Info'!AI30)</f>
        <v/>
      </c>
      <c r="H26" s="104">
        <f>+IF(ISBLANK('Funding Info'!AJ30),"",'Funding Info'!AJ30)</f>
        <v>0</v>
      </c>
      <c r="I26" s="95" t="str">
        <f>+IF(ISBLANK('Funding Info'!JS30),"",'Funding Info'!JS30)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Info'!AH31),"",'Funding Info'!AH31)</f>
        <v/>
      </c>
      <c r="G27" s="104" t="str">
        <f>+IF(ISBLANK('Funding Info'!AI31),"",'Funding Info'!AI31)</f>
        <v/>
      </c>
      <c r="H27" s="104">
        <f>+IF(ISBLANK('Funding Info'!AJ31),"",'Funding Info'!AJ31)</f>
        <v>0</v>
      </c>
      <c r="I27" s="95" t="str">
        <f>+IF(ISBLANK('Funding Info'!JS31),"",'Funding Info'!JS31)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Info'!AH32),"",'Funding Info'!AH32)</f>
        <v/>
      </c>
      <c r="G28" s="104" t="str">
        <f>+IF(ISBLANK('Funding Info'!AI32),"",'Funding Info'!AI32)</f>
        <v/>
      </c>
      <c r="H28" s="104">
        <f>+IF(ISBLANK('Funding Info'!AJ32),"",'Funding Info'!AJ32)</f>
        <v>0</v>
      </c>
      <c r="I28" s="95" t="str">
        <f>+IF(ISBLANK('Funding Info'!JS32),"",'Funding Info'!JS32)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Info'!AH33),"",'Funding Info'!AH33)</f>
        <v/>
      </c>
      <c r="G29" s="104" t="str">
        <f>+IF(ISBLANK('Funding Info'!AI33),"",'Funding Info'!AI33)</f>
        <v/>
      </c>
      <c r="H29" s="104">
        <f>+IF(ISBLANK('Funding Info'!AJ33),"",'Funding Info'!AJ33)</f>
        <v>0</v>
      </c>
      <c r="I29" s="95" t="str">
        <f>+IF(ISBLANK('Funding Info'!JS33),"",'Funding Info'!JS33)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Info'!AH35),"",'Funding Info'!AH35)</f>
        <v/>
      </c>
      <c r="G30" s="104" t="str">
        <f>+IF(ISBLANK('Funding Info'!AI35),"",'Funding Info'!AI35)</f>
        <v/>
      </c>
      <c r="H30" s="104">
        <f>+IF(ISBLANK('Funding Info'!AJ35),"",'Funding Info'!AJ35)</f>
        <v>0</v>
      </c>
      <c r="I30" s="95" t="str">
        <f>+IF(ISBLANK('Funding Info'!JS35),"",'Funding Info'!JS35)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Info'!AH36),"",'Funding Info'!AH36)</f>
        <v/>
      </c>
      <c r="G31" s="104" t="str">
        <f>+IF(ISBLANK('Funding Info'!AI36),"",'Funding Info'!AI36)</f>
        <v/>
      </c>
      <c r="H31" s="104">
        <f>+IF(ISBLANK('Funding Info'!AJ36),"",'Funding Info'!AJ36)</f>
        <v>0</v>
      </c>
      <c r="I31" s="95" t="str">
        <f>+IF(ISBLANK('Funding Info'!JS36),"",'Funding Info'!JS36)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Info'!AH37),"",'Funding Info'!AH37)</f>
        <v/>
      </c>
      <c r="G32" s="104" t="str">
        <f>+IF(ISBLANK('Funding Info'!AI37),"",'Funding Info'!AI37)</f>
        <v/>
      </c>
      <c r="H32" s="104">
        <f>+IF(ISBLANK('Funding Info'!AJ37),"",'Funding Info'!AJ37)</f>
        <v>0</v>
      </c>
      <c r="I32" s="95" t="str">
        <f>+IF(ISBLANK('Funding Info'!JS37),"",'Funding Info'!JS37)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Info'!AH38),"",'Funding Info'!AH38)</f>
        <v/>
      </c>
      <c r="G33" s="104" t="str">
        <f>+IF(ISBLANK('Funding Info'!AI38),"",'Funding Info'!AI38)</f>
        <v/>
      </c>
      <c r="H33" s="104">
        <f>+IF(ISBLANK('Funding Info'!AJ38),"",'Funding Info'!AJ38)</f>
        <v>0</v>
      </c>
      <c r="I33" s="95" t="str">
        <f>+IF(ISBLANK('Funding Info'!JS38),"",'Funding Info'!JS38)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Info'!AH39),"",'Funding Info'!AH39)</f>
        <v/>
      </c>
      <c r="G34" s="104" t="str">
        <f>+IF(ISBLANK('Funding Info'!AI39),"",'Funding Info'!AI39)</f>
        <v/>
      </c>
      <c r="H34" s="104" t="str">
        <f>+IF(ISBLANK('Funding Info'!AJ39),"",'Funding Info'!AJ39)</f>
        <v/>
      </c>
      <c r="I34" s="95" t="str">
        <f>+IF(ISBLANK('Funding Info'!JS39),"",'Funding Info'!JS39)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65746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[1]Overview!B14</f>
        <v>Chippewa County Department of Public Health &amp; Home Care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[1]Overview!C14</f>
        <v>9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Info'!AK3),"",'Funding Info'!AK3)</f>
        <v>6963</v>
      </c>
      <c r="G5" s="104" t="str">
        <f>+IF(ISBLANK('Funding Info'!AL3),"",'Funding Info'!AL3)</f>
        <v/>
      </c>
      <c r="H5" s="104">
        <f>+IF(ISBLANK('Funding Info'!AM3),"",'Funding Info'!AM3)</f>
        <v>6963</v>
      </c>
      <c r="I5" s="95" t="str">
        <f>+IF(ISBLANK('Funding Info'!JT3),"",'Funding Info'!JT3)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Info'!AK5),"",'Funding Info'!AK5)</f>
        <v/>
      </c>
      <c r="G6" s="104" t="str">
        <f>+IF(ISBLANK('Funding Info'!AL5),"",'Funding Info'!AL5)</f>
        <v/>
      </c>
      <c r="H6" s="104">
        <f>+IF(ISBLANK('Funding Info'!AM5),"",'Funding Info'!AM5)</f>
        <v>0</v>
      </c>
      <c r="I6" s="95" t="str">
        <f>+IF(ISBLANK('Funding Info'!JT5),"",'Funding Info'!JT5)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Info'!AK7),"",'Funding Info'!AK7)</f>
        <v/>
      </c>
      <c r="G7" s="104" t="str">
        <f>+IF(ISBLANK('Funding Info'!AL7),"",'Funding Info'!AL7)</f>
        <v/>
      </c>
      <c r="H7" s="104">
        <f>+IF(ISBLANK('Funding Info'!AM7),"",'Funding Info'!AM7)</f>
        <v>0</v>
      </c>
      <c r="I7" s="95" t="str">
        <f>+IF(ISBLANK('Funding Info'!JT7),"",'Funding Info'!JT7)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Info'!AK8),"",'Funding Info'!AK8)</f>
        <v>12000</v>
      </c>
      <c r="G8" s="104" t="str">
        <f>+IF(ISBLANK('Funding Info'!AL8),"",'Funding Info'!AL8)</f>
        <v/>
      </c>
      <c r="H8" s="104">
        <f>+IF(ISBLANK('Funding Info'!AM8),"",'Funding Info'!AM8)</f>
        <v>12000</v>
      </c>
      <c r="I8" s="95" t="str">
        <f>+IF(ISBLANK('Funding Info'!JT8),"",'Funding Info'!JT8)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Info'!AK9),"",'Funding Info'!AK9)</f>
        <v/>
      </c>
      <c r="G9" s="104" t="str">
        <f>+IF(ISBLANK('Funding Info'!AL9),"",'Funding Info'!AL9)</f>
        <v/>
      </c>
      <c r="H9" s="104">
        <f>+IF(ISBLANK('Funding Info'!AM9),"",'Funding Info'!AM9)</f>
        <v>0</v>
      </c>
      <c r="I9" s="95" t="str">
        <f>+IF(ISBLANK('Funding Info'!JT9),"",'Funding Info'!JT9)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Info'!AK10),"",'Funding Info'!AK10)</f>
        <v/>
      </c>
      <c r="G10" s="104" t="str">
        <f>+IF(ISBLANK('Funding Info'!AL10),"",'Funding Info'!AL10)</f>
        <v/>
      </c>
      <c r="H10" s="104">
        <f>+IF(ISBLANK('Funding Info'!AM10),"",'Funding Info'!AM10)</f>
        <v>0</v>
      </c>
      <c r="I10" s="95" t="str">
        <f>+IF(ISBLANK('Funding Info'!JT10),"",'Funding Info'!JT10)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Info'!AK11),"",'Funding Info'!AK11)</f>
        <v/>
      </c>
      <c r="G11" s="104" t="str">
        <f>+IF(ISBLANK('Funding Info'!AL11),"",'Funding Info'!AL11)</f>
        <v/>
      </c>
      <c r="H11" s="104">
        <f>+IF(ISBLANK('Funding Info'!AM11),"",'Funding Info'!AM11)</f>
        <v>0</v>
      </c>
      <c r="I11" s="95" t="str">
        <f>+IF(ISBLANK('Funding Info'!JT11),"",'Funding Info'!JT11)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Info'!AK13),"",'Funding Info'!AK13)</f>
        <v/>
      </c>
      <c r="G12" s="104" t="str">
        <f>+IF(ISBLANK('Funding Info'!AL13),"",'Funding Info'!AL13)</f>
        <v/>
      </c>
      <c r="H12" s="104">
        <f>+IF(ISBLANK('Funding Info'!AM13),"",'Funding Info'!AM13)</f>
        <v>0</v>
      </c>
      <c r="I12" s="95" t="str">
        <f>+IF(ISBLANK('Funding Info'!JT13),"",'Funding Info'!JT13)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Info'!AK14),"",'Funding Info'!AK14)</f>
        <v/>
      </c>
      <c r="G13" s="104" t="str">
        <f>+IF(ISBLANK('Funding Info'!AL14),"",'Funding Info'!AL14)</f>
        <v/>
      </c>
      <c r="H13" s="104">
        <f>+IF(ISBLANK('Funding Info'!AM14),"",'Funding Info'!AM14)</f>
        <v>0</v>
      </c>
      <c r="I13" s="95" t="str">
        <f>+IF(ISBLANK('Funding Info'!JT14),"",'Funding Info'!JT14)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Info'!AK15),"",'Funding Info'!AK15)</f>
        <v/>
      </c>
      <c r="G14" s="104" t="str">
        <f>+IF(ISBLANK('Funding Info'!AL15),"",'Funding Info'!AL15)</f>
        <v/>
      </c>
      <c r="H14" s="104">
        <f>+IF(ISBLANK('Funding Info'!AM15),"",'Funding Info'!AM15)</f>
        <v>0</v>
      </c>
      <c r="I14" s="95" t="str">
        <f>+IF(ISBLANK('Funding Info'!JT15),"",'Funding Info'!JT15)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Info'!AK16),"",'Funding Info'!AK16)</f>
        <v>15508</v>
      </c>
      <c r="G15" s="104" t="str">
        <f>+IF(ISBLANK('Funding Info'!AL16),"",'Funding Info'!AL16)</f>
        <v/>
      </c>
      <c r="H15" s="104">
        <f>+IF(ISBLANK('Funding Info'!AM16),"",'Funding Info'!AM16)</f>
        <v>15508</v>
      </c>
      <c r="I15" s="95" t="str">
        <f>+IF(ISBLANK('Funding Info'!JT16),"",'Funding Info'!JT16)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Info'!AK17),"",'Funding Info'!AK17)</f>
        <v/>
      </c>
      <c r="G16" s="104" t="str">
        <f>+IF(ISBLANK('Funding Info'!AL17),"",'Funding Info'!AL17)</f>
        <v/>
      </c>
      <c r="H16" s="104">
        <f>+IF(ISBLANK('Funding Info'!AM17),"",'Funding Info'!AM17)</f>
        <v>0</v>
      </c>
      <c r="I16" s="95" t="str">
        <f>+IF(ISBLANK('Funding Info'!JT17),"",'Funding Info'!JT17)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Info'!AK18),"",'Funding Info'!AK18)</f>
        <v>27681</v>
      </c>
      <c r="G17" s="104" t="str">
        <f>+IF(ISBLANK('Funding Info'!AL18),"",'Funding Info'!AL18)</f>
        <v/>
      </c>
      <c r="H17" s="104">
        <f>+IF(ISBLANK('Funding Info'!AM18),"",'Funding Info'!AM18)</f>
        <v>27681</v>
      </c>
      <c r="I17" s="95" t="str">
        <f>+IF(ISBLANK('Funding Info'!JT18),"",'Funding Info'!JT18)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>
        <f>+IF(ISBLANK('Funding Info'!AK19),"",'Funding Info'!AK19)</f>
        <v>153976</v>
      </c>
      <c r="G18" s="104" t="str">
        <f>+IF(ISBLANK('Funding Info'!AL19),"",'Funding Info'!AL19)</f>
        <v/>
      </c>
      <c r="H18" s="104">
        <f>+IF(ISBLANK('Funding Info'!AM19),"",'Funding Info'!AM19)</f>
        <v>153976</v>
      </c>
      <c r="I18" s="95" t="str">
        <f>+IF(ISBLANK('Funding Info'!JT19),"",'Funding Info'!JT19)</f>
        <v>Negotiation Complete</v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>
        <f>+IF(ISBLANK('Funding Info'!AK23),"",'Funding Info'!AK23)</f>
        <v>33000</v>
      </c>
      <c r="G19" s="104" t="str">
        <f>+IF(ISBLANK('Funding Info'!AL23),"",'Funding Info'!AL23)</f>
        <v/>
      </c>
      <c r="H19" s="104">
        <f>+IF(ISBLANK('Funding Info'!AM23),"",'Funding Info'!AM23)</f>
        <v>33000</v>
      </c>
      <c r="I19" s="95" t="str">
        <f>+IF(ISBLANK('Funding Info'!JT23),"",'Funding Info'!JT23)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Info'!AK24),"",'Funding Info'!AK24)</f>
        <v/>
      </c>
      <c r="G20" s="104" t="str">
        <f>+IF(ISBLANK('Funding Info'!AL24),"",'Funding Info'!AL24)</f>
        <v/>
      </c>
      <c r="H20" s="104">
        <f>+IF(ISBLANK('Funding Info'!AM24),"",'Funding Info'!AM24)</f>
        <v>0</v>
      </c>
      <c r="I20" s="95" t="str">
        <f>+IF(ISBLANK('Funding Info'!JT24),"",'Funding Info'!JT24)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Info'!AK25),"",'Funding Info'!AK25)</f>
        <v>2040</v>
      </c>
      <c r="G21" s="104" t="str">
        <f>+IF(ISBLANK('Funding Info'!AL25),"",'Funding Info'!AL25)</f>
        <v/>
      </c>
      <c r="H21" s="104">
        <f>+IF(ISBLANK('Funding Info'!AM25),"",'Funding Info'!AM25)</f>
        <v>2040</v>
      </c>
      <c r="I21" s="95" t="str">
        <f>+IF(ISBLANK('Funding Info'!JT25),"",'Funding Info'!JT25)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Info'!AK26),"",'Funding Info'!AK26)</f>
        <v/>
      </c>
      <c r="G22" s="104" t="str">
        <f>+IF(ISBLANK('Funding Info'!AL26),"",'Funding Info'!AL26)</f>
        <v/>
      </c>
      <c r="H22" s="104">
        <f>+IF(ISBLANK('Funding Info'!AM26),"",'Funding Info'!AM26)</f>
        <v>0</v>
      </c>
      <c r="I22" s="95" t="str">
        <f>+IF(ISBLANK('Funding Info'!JT26),"",'Funding Info'!JT26)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Info'!AK27),"",'Funding Info'!AK27)</f>
        <v/>
      </c>
      <c r="G23" s="104" t="str">
        <f>+IF(ISBLANK('Funding Info'!AL27),"",'Funding Info'!AL27)</f>
        <v/>
      </c>
      <c r="H23" s="104">
        <f>+IF(ISBLANK('Funding Info'!AM27),"",'Funding Info'!AM27)</f>
        <v>0</v>
      </c>
      <c r="I23" s="95" t="str">
        <f>+IF(ISBLANK('Funding Info'!JT27),"",'Funding Info'!JT27)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Info'!AK28),"",'Funding Info'!AK28)</f>
        <v/>
      </c>
      <c r="G24" s="104" t="str">
        <f>+IF(ISBLANK('Funding Info'!AL28),"",'Funding Info'!AL28)</f>
        <v/>
      </c>
      <c r="H24" s="104">
        <f>+IF(ISBLANK('Funding Info'!AM28),"",'Funding Info'!AM28)</f>
        <v>0</v>
      </c>
      <c r="I24" s="95" t="str">
        <f>+IF(ISBLANK('Funding Info'!JT28),"",'Funding Info'!JT28)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Info'!AK29),"",'Funding Info'!AK29)</f>
        <v/>
      </c>
      <c r="G25" s="104" t="str">
        <f>+IF(ISBLANK('Funding Info'!AL29),"",'Funding Info'!AL29)</f>
        <v/>
      </c>
      <c r="H25" s="104">
        <f>+IF(ISBLANK('Funding Info'!AM29),"",'Funding Info'!AM29)</f>
        <v>0</v>
      </c>
      <c r="I25" s="95" t="str">
        <f>+IF(ISBLANK('Funding Info'!JT29),"",'Funding Info'!JT29)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Info'!AK30),"",'Funding Info'!AK30)</f>
        <v/>
      </c>
      <c r="G26" s="104" t="str">
        <f>+IF(ISBLANK('Funding Info'!AL30),"",'Funding Info'!AL30)</f>
        <v/>
      </c>
      <c r="H26" s="104">
        <f>+IF(ISBLANK('Funding Info'!AM30),"",'Funding Info'!AM30)</f>
        <v>0</v>
      </c>
      <c r="I26" s="95" t="str">
        <f>+IF(ISBLANK('Funding Info'!JT30),"",'Funding Info'!JT30)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>
        <f>+IF(ISBLANK('Funding Info'!AK31),"",'Funding Info'!AK31)</f>
        <v>5110</v>
      </c>
      <c r="G27" s="104" t="str">
        <f>+IF(ISBLANK('Funding Info'!AL31),"",'Funding Info'!AL31)</f>
        <v/>
      </c>
      <c r="H27" s="104">
        <f>+IF(ISBLANK('Funding Info'!AM31),"",'Funding Info'!AM31)</f>
        <v>5110</v>
      </c>
      <c r="I27" s="95" t="str">
        <f>+IF(ISBLANK('Funding Info'!JT31),"",'Funding Info'!JT31)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Info'!AK32),"",'Funding Info'!AK32)</f>
        <v>2440</v>
      </c>
      <c r="G28" s="104" t="str">
        <f>+IF(ISBLANK('Funding Info'!AL32),"",'Funding Info'!AL32)</f>
        <v/>
      </c>
      <c r="H28" s="104">
        <f>+IF(ISBLANK('Funding Info'!AM32),"",'Funding Info'!AM32)</f>
        <v>2440</v>
      </c>
      <c r="I28" s="95" t="str">
        <f>+IF(ISBLANK('Funding Info'!JT32),"",'Funding Info'!JT32)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Info'!AK33),"",'Funding Info'!AK33)</f>
        <v>2691</v>
      </c>
      <c r="G29" s="104" t="str">
        <f>+IF(ISBLANK('Funding Info'!AL33),"",'Funding Info'!AL33)</f>
        <v/>
      </c>
      <c r="H29" s="104">
        <f>+IF(ISBLANK('Funding Info'!AM33),"",'Funding Info'!AM33)</f>
        <v>2691</v>
      </c>
      <c r="I29" s="95" t="str">
        <f>+IF(ISBLANK('Funding Info'!JT33),"",'Funding Info'!JT33)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Info'!AK35),"",'Funding Info'!AK35)</f>
        <v/>
      </c>
      <c r="G30" s="104" t="str">
        <f>+IF(ISBLANK('Funding Info'!AL35),"",'Funding Info'!AL35)</f>
        <v/>
      </c>
      <c r="H30" s="104">
        <f>+IF(ISBLANK('Funding Info'!AM35),"",'Funding Info'!AM35)</f>
        <v>0</v>
      </c>
      <c r="I30" s="95" t="str">
        <f>+IF(ISBLANK('Funding Info'!JT35),"",'Funding Info'!JT35)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Info'!AK36),"",'Funding Info'!AK36)</f>
        <v>249812</v>
      </c>
      <c r="G31" s="104">
        <f>+IF(ISBLANK('Funding Info'!AL36),"",'Funding Info'!AL36)</f>
        <v>-15617</v>
      </c>
      <c r="H31" s="104">
        <f>+IF(ISBLANK('Funding Info'!AM36),"",'Funding Info'!AM36)</f>
        <v>234195</v>
      </c>
      <c r="I31" s="95" t="str">
        <f>+IF(ISBLANK('Funding Info'!JT36),"",'Funding Info'!JT36)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Info'!AK37),"",'Funding Info'!AK37)</f>
        <v/>
      </c>
      <c r="G32" s="104" t="str">
        <f>+IF(ISBLANK('Funding Info'!AL37),"",'Funding Info'!AL37)</f>
        <v/>
      </c>
      <c r="H32" s="104">
        <f>+IF(ISBLANK('Funding Info'!AM37),"",'Funding Info'!AM37)</f>
        <v>0</v>
      </c>
      <c r="I32" s="95" t="str">
        <f>+IF(ISBLANK('Funding Info'!JT37),"",'Funding Info'!JT37)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Info'!AK38),"",'Funding Info'!AK38)</f>
        <v/>
      </c>
      <c r="G33" s="104" t="str">
        <f>+IF(ISBLANK('Funding Info'!AL38),"",'Funding Info'!AL38)</f>
        <v/>
      </c>
      <c r="H33" s="104">
        <f>+IF(ISBLANK('Funding Info'!AM38),"",'Funding Info'!AM38)</f>
        <v>0</v>
      </c>
      <c r="I33" s="95" t="str">
        <f>+IF(ISBLANK('Funding Info'!JT38),"",'Funding Info'!JT38)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Info'!AK39),"",'Funding Info'!AK39)</f>
        <v/>
      </c>
      <c r="G34" s="104" t="str">
        <f>+IF(ISBLANK('Funding Info'!AL39),"",'Funding Info'!AL39)</f>
        <v/>
      </c>
      <c r="H34" s="104" t="str">
        <f>+IF(ISBLANK('Funding Info'!AM39),"",'Funding Info'!AM39)</f>
        <v/>
      </c>
      <c r="I34" s="95" t="str">
        <f>+IF(ISBLANK('Funding Info'!JT39),"",'Funding Info'!JT39)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495604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/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11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[1]Overview!B15</f>
        <v>Board of Health for Madison and Dane County on behalf of Public Health Madison and Dane County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[1]Overview!C15</f>
        <v>256099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Info'!AN3),"",'Funding Info'!AN3)</f>
        <v>29115</v>
      </c>
      <c r="G5" s="104" t="str">
        <f>+IF(ISBLANK('Funding Info'!AO3),"",'Funding Info'!AO3)</f>
        <v/>
      </c>
      <c r="H5" s="104">
        <f>+IF(ISBLANK('Funding Info'!AP3),"",'Funding Info'!AP3)</f>
        <v>29115</v>
      </c>
      <c r="I5" s="95" t="str">
        <f>+IF(ISBLANK('Funding Info'!JU3),"",'Funding Info'!JU3)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Info'!AN5),"",'Funding Info'!AN5)</f>
        <v/>
      </c>
      <c r="G6" s="104" t="str">
        <f>+IF(ISBLANK('Funding Info'!AO5),"",'Funding Info'!AO5)</f>
        <v/>
      </c>
      <c r="H6" s="104">
        <f>+IF(ISBLANK('Funding Info'!AP5),"",'Funding Info'!AP5)</f>
        <v>0</v>
      </c>
      <c r="I6" s="95" t="str">
        <f>+IF(ISBLANK('Funding Info'!JU5),"",'Funding Info'!JU5)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Info'!AN7),"",'Funding Info'!AN7)</f>
        <v/>
      </c>
      <c r="G7" s="104" t="str">
        <f>+IF(ISBLANK('Funding Info'!AO7),"",'Funding Info'!AO7)</f>
        <v/>
      </c>
      <c r="H7" s="104">
        <f>+IF(ISBLANK('Funding Info'!AP7),"",'Funding Info'!AP7)</f>
        <v>0</v>
      </c>
      <c r="I7" s="95" t="str">
        <f>+IF(ISBLANK('Funding Info'!JU7),"",'Funding Info'!JU7)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Info'!AN8),"",'Funding Info'!AN8)</f>
        <v>12000</v>
      </c>
      <c r="G8" s="104" t="str">
        <f>+IF(ISBLANK('Funding Info'!AO8),"",'Funding Info'!AO8)</f>
        <v/>
      </c>
      <c r="H8" s="104">
        <f>+IF(ISBLANK('Funding Info'!AP8),"",'Funding Info'!AP8)</f>
        <v>12000</v>
      </c>
      <c r="I8" s="95" t="str">
        <f>+IF(ISBLANK('Funding Info'!JU8),"",'Funding Info'!JU8)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Info'!AN9),"",'Funding Info'!AN9)</f>
        <v/>
      </c>
      <c r="G9" s="104" t="str">
        <f>+IF(ISBLANK('Funding Info'!AO9),"",'Funding Info'!AO9)</f>
        <v/>
      </c>
      <c r="H9" s="104">
        <f>+IF(ISBLANK('Funding Info'!AP9),"",'Funding Info'!AP9)</f>
        <v>0</v>
      </c>
      <c r="I9" s="95" t="str">
        <f>+IF(ISBLANK('Funding Info'!JU9),"",'Funding Info'!JU9)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Info'!AN10),"",'Funding Info'!AN10)</f>
        <v/>
      </c>
      <c r="G10" s="104" t="str">
        <f>+IF(ISBLANK('Funding Info'!AO10),"",'Funding Info'!AO10)</f>
        <v/>
      </c>
      <c r="H10" s="104">
        <f>+IF(ISBLANK('Funding Info'!AP10),"",'Funding Info'!AP10)</f>
        <v>0</v>
      </c>
      <c r="I10" s="95" t="str">
        <f>+IF(ISBLANK('Funding Info'!JU10),"",'Funding Info'!JU10)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>
        <f>+IF(ISBLANK('Funding Info'!AN11),"",'Funding Info'!AN11)</f>
        <v>41300</v>
      </c>
      <c r="G11" s="104" t="str">
        <f>+IF(ISBLANK('Funding Info'!AO11),"",'Funding Info'!AO11)</f>
        <v/>
      </c>
      <c r="H11" s="104">
        <f>+IF(ISBLANK('Funding Info'!AP11),"",'Funding Info'!AP11)</f>
        <v>41300</v>
      </c>
      <c r="I11" s="95" t="str">
        <f>+IF(ISBLANK('Funding Info'!JU11),"",'Funding Info'!JU11)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Info'!AN13),"",'Funding Info'!AN13)</f>
        <v/>
      </c>
      <c r="G12" s="104" t="str">
        <f>+IF(ISBLANK('Funding Info'!AO13),"",'Funding Info'!AO13)</f>
        <v/>
      </c>
      <c r="H12" s="104">
        <f>+IF(ISBLANK('Funding Info'!AP13),"",'Funding Info'!AP13)</f>
        <v>0</v>
      </c>
      <c r="I12" s="95" t="str">
        <f>+IF(ISBLANK('Funding Info'!JU13),"",'Funding Info'!JU13)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Info'!AN14),"",'Funding Info'!AN14)</f>
        <v/>
      </c>
      <c r="G13" s="104" t="str">
        <f>+IF(ISBLANK('Funding Info'!AO14),"",'Funding Info'!AO14)</f>
        <v/>
      </c>
      <c r="H13" s="104">
        <f>+IF(ISBLANK('Funding Info'!AP14),"",'Funding Info'!AP14)</f>
        <v>0</v>
      </c>
      <c r="I13" s="95" t="str">
        <f>+IF(ISBLANK('Funding Info'!JU14),"",'Funding Info'!JU14)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Info'!AN15),"",'Funding Info'!AN15)</f>
        <v/>
      </c>
      <c r="G14" s="104" t="str">
        <f>+IF(ISBLANK('Funding Info'!AO15),"",'Funding Info'!AO15)</f>
        <v/>
      </c>
      <c r="H14" s="104">
        <f>+IF(ISBLANK('Funding Info'!AP15),"",'Funding Info'!AP15)</f>
        <v>0</v>
      </c>
      <c r="I14" s="95" t="str">
        <f>+IF(ISBLANK('Funding Info'!JU15),"",'Funding Info'!JU15)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Info'!AN16),"",'Funding Info'!AN16)</f>
        <v>97921</v>
      </c>
      <c r="G15" s="104" t="str">
        <f>+IF(ISBLANK('Funding Info'!AO16),"",'Funding Info'!AO16)</f>
        <v/>
      </c>
      <c r="H15" s="104">
        <f>+IF(ISBLANK('Funding Info'!AP16),"",'Funding Info'!AP16)</f>
        <v>97921</v>
      </c>
      <c r="I15" s="95" t="str">
        <f>+IF(ISBLANK('Funding Info'!JU16),"",'Funding Info'!JU16)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Info'!AN17),"",'Funding Info'!AN17)</f>
        <v/>
      </c>
      <c r="G16" s="104" t="str">
        <f>+IF(ISBLANK('Funding Info'!AO17),"",'Funding Info'!AO17)</f>
        <v/>
      </c>
      <c r="H16" s="104">
        <f>+IF(ISBLANK('Funding Info'!AP17),"",'Funding Info'!AP17)</f>
        <v>0</v>
      </c>
      <c r="I16" s="95" t="str">
        <f>+IF(ISBLANK('Funding Info'!JU17),"",'Funding Info'!JU17)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Info'!AN18),"",'Funding Info'!AN18)</f>
        <v>165302</v>
      </c>
      <c r="G17" s="104" t="str">
        <f>+IF(ISBLANK('Funding Info'!AO18),"",'Funding Info'!AO18)</f>
        <v/>
      </c>
      <c r="H17" s="104">
        <f>+IF(ISBLANK('Funding Info'!AP18),"",'Funding Info'!AP18)</f>
        <v>165302</v>
      </c>
      <c r="I17" s="95" t="str">
        <f>+IF(ISBLANK('Funding Info'!JU18),"",'Funding Info'!JU18)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Info'!AN19),"",'Funding Info'!AN19)</f>
        <v/>
      </c>
      <c r="G18" s="104" t="str">
        <f>+IF(ISBLANK('Funding Info'!AO19),"",'Funding Info'!AO19)</f>
        <v/>
      </c>
      <c r="H18" s="104">
        <f>+IF(ISBLANK('Funding Info'!AP19),"",'Funding Info'!AP19)</f>
        <v>0</v>
      </c>
      <c r="I18" s="95" t="str">
        <f>+IF(ISBLANK('Funding Info'!JU19),"",'Funding Info'!JU19)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Info'!AN23),"",'Funding Info'!AN23)</f>
        <v/>
      </c>
      <c r="G19" s="104" t="str">
        <f>+IF(ISBLANK('Funding Info'!AO23),"",'Funding Info'!AO23)</f>
        <v/>
      </c>
      <c r="H19" s="104">
        <f>+IF(ISBLANK('Funding Info'!AP23),"",'Funding Info'!AP23)</f>
        <v>0</v>
      </c>
      <c r="I19" s="95" t="str">
        <f>+IF(ISBLANK('Funding Info'!JU23),"",'Funding Info'!JU23)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Info'!AN24),"",'Funding Info'!AN24)</f>
        <v/>
      </c>
      <c r="G20" s="104" t="str">
        <f>+IF(ISBLANK('Funding Info'!AO24),"",'Funding Info'!AO24)</f>
        <v/>
      </c>
      <c r="H20" s="104">
        <f>+IF(ISBLANK('Funding Info'!AP24),"",'Funding Info'!AP24)</f>
        <v>0</v>
      </c>
      <c r="I20" s="95" t="str">
        <f>+IF(ISBLANK('Funding Info'!JU24),"",'Funding Info'!JU24)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Info'!AN25),"",'Funding Info'!AN25)</f>
        <v/>
      </c>
      <c r="G21" s="104" t="str">
        <f>+IF(ISBLANK('Funding Info'!AO25),"",'Funding Info'!AO25)</f>
        <v/>
      </c>
      <c r="H21" s="104">
        <f>+IF(ISBLANK('Funding Info'!AP25),"",'Funding Info'!AP25)</f>
        <v>0</v>
      </c>
      <c r="I21" s="95" t="str">
        <f>+IF(ISBLANK('Funding Info'!JU25),"",'Funding Info'!JU25)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Info'!AN26),"",'Funding Info'!AN26)</f>
        <v/>
      </c>
      <c r="G22" s="104" t="str">
        <f>+IF(ISBLANK('Funding Info'!AO26),"",'Funding Info'!AO26)</f>
        <v/>
      </c>
      <c r="H22" s="104">
        <f>+IF(ISBLANK('Funding Info'!AP26),"",'Funding Info'!AP26)</f>
        <v>0</v>
      </c>
      <c r="I22" s="95" t="str">
        <f>+IF(ISBLANK('Funding Info'!JU26),"",'Funding Info'!JU26)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Info'!AN27),"",'Funding Info'!AN27)</f>
        <v/>
      </c>
      <c r="G23" s="104" t="str">
        <f>+IF(ISBLANK('Funding Info'!AO27),"",'Funding Info'!AO27)</f>
        <v/>
      </c>
      <c r="H23" s="104">
        <f>+IF(ISBLANK('Funding Info'!AP27),"",'Funding Info'!AP27)</f>
        <v>0</v>
      </c>
      <c r="I23" s="95" t="str">
        <f>+IF(ISBLANK('Funding Info'!JU27),"",'Funding Info'!JU27)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Info'!AN28),"",'Funding Info'!AN28)</f>
        <v>12856</v>
      </c>
      <c r="G24" s="104" t="str">
        <f>+IF(ISBLANK('Funding Info'!AO28),"",'Funding Info'!AO28)</f>
        <v/>
      </c>
      <c r="H24" s="104">
        <f>+IF(ISBLANK('Funding Info'!AP28),"",'Funding Info'!AP28)</f>
        <v>12856</v>
      </c>
      <c r="I24" s="95" t="str">
        <f>+IF(ISBLANK('Funding Info'!JU28),"",'Funding Info'!JU28)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Info'!AN29),"",'Funding Info'!AN29)</f>
        <v/>
      </c>
      <c r="G25" s="104" t="str">
        <f>+IF(ISBLANK('Funding Info'!AO29),"",'Funding Info'!AO29)</f>
        <v/>
      </c>
      <c r="H25" s="104">
        <f>+IF(ISBLANK('Funding Info'!AP29),"",'Funding Info'!AP29)</f>
        <v>0</v>
      </c>
      <c r="I25" s="95" t="str">
        <f>+IF(ISBLANK('Funding Info'!JU29),"",'Funding Info'!JU29)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>
        <f>+IF(ISBLANK('Funding Info'!AN30),"",'Funding Info'!AN30)</f>
        <v>131842</v>
      </c>
      <c r="G26" s="104" t="str">
        <f>+IF(ISBLANK('Funding Info'!AO30),"",'Funding Info'!AO30)</f>
        <v/>
      </c>
      <c r="H26" s="104">
        <f>+IF(ISBLANK('Funding Info'!AP30),"",'Funding Info'!AP30)</f>
        <v>131842</v>
      </c>
      <c r="I26" s="95" t="str">
        <f>+IF(ISBLANK('Funding Info'!JU30),"",'Funding Info'!JU30)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>
        <f>+IF(ISBLANK('Funding Info'!AN31),"",'Funding Info'!AN31)</f>
        <v>23214</v>
      </c>
      <c r="G27" s="104" t="str">
        <f>+IF(ISBLANK('Funding Info'!AO31),"",'Funding Info'!AO31)</f>
        <v/>
      </c>
      <c r="H27" s="104">
        <f>+IF(ISBLANK('Funding Info'!AP31),"",'Funding Info'!AP31)</f>
        <v>23214</v>
      </c>
      <c r="I27" s="95" t="str">
        <f>+IF(ISBLANK('Funding Info'!JU31),"",'Funding Info'!JU31)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Info'!AN32),"",'Funding Info'!AN32)</f>
        <v>7500</v>
      </c>
      <c r="G28" s="104" t="str">
        <f>+IF(ISBLANK('Funding Info'!AO32),"",'Funding Info'!AO32)</f>
        <v/>
      </c>
      <c r="H28" s="104">
        <f>+IF(ISBLANK('Funding Info'!AP32),"",'Funding Info'!AP32)</f>
        <v>7500</v>
      </c>
      <c r="I28" s="95" t="str">
        <f>+IF(ISBLANK('Funding Info'!JU32),"",'Funding Info'!JU32)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Info'!AN33),"",'Funding Info'!AN33)</f>
        <v/>
      </c>
      <c r="G29" s="104" t="str">
        <f>+IF(ISBLANK('Funding Info'!AO33),"",'Funding Info'!AO33)</f>
        <v/>
      </c>
      <c r="H29" s="104">
        <f>+IF(ISBLANK('Funding Info'!AP33),"",'Funding Info'!AP33)</f>
        <v>0</v>
      </c>
      <c r="I29" s="95" t="str">
        <f>+IF(ISBLANK('Funding Info'!JU33),"",'Funding Info'!JU33)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Info'!AN35),"",'Funding Info'!AN35)</f>
        <v/>
      </c>
      <c r="G30" s="104" t="str">
        <f>+IF(ISBLANK('Funding Info'!AO35),"",'Funding Info'!AO35)</f>
        <v/>
      </c>
      <c r="H30" s="104">
        <f>+IF(ISBLANK('Funding Info'!AP35),"",'Funding Info'!AP35)</f>
        <v>0</v>
      </c>
      <c r="I30" s="95" t="str">
        <f>+IF(ISBLANK('Funding Info'!JU35),"",'Funding Info'!JU35)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Info'!AN36),"",'Funding Info'!AN36)</f>
        <v>1132458</v>
      </c>
      <c r="G31" s="104">
        <f>+IF(ISBLANK('Funding Info'!AO36),"",'Funding Info'!AO36)</f>
        <v>-92446</v>
      </c>
      <c r="H31" s="104">
        <f>+IF(ISBLANK('Funding Info'!AP36),"",'Funding Info'!AP36)</f>
        <v>1040012</v>
      </c>
      <c r="I31" s="95" t="str">
        <f>+IF(ISBLANK('Funding Info'!JU36),"",'Funding Info'!JU36)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Info'!AN37),"",'Funding Info'!AN37)</f>
        <v/>
      </c>
      <c r="G32" s="104" t="str">
        <f>+IF(ISBLANK('Funding Info'!AO37),"",'Funding Info'!AO37)</f>
        <v/>
      </c>
      <c r="H32" s="104">
        <f>+IF(ISBLANK('Funding Info'!AP37),"",'Funding Info'!AP37)</f>
        <v>0</v>
      </c>
      <c r="I32" s="95" t="str">
        <f>+IF(ISBLANK('Funding Info'!JU37),"",'Funding Info'!JU37)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Info'!AN38),"",'Funding Info'!AN38)</f>
        <v/>
      </c>
      <c r="G33" s="104" t="str">
        <f>+IF(ISBLANK('Funding Info'!AO38),"",'Funding Info'!AO38)</f>
        <v/>
      </c>
      <c r="H33" s="104">
        <f>+IF(ISBLANK('Funding Info'!AP38),"",'Funding Info'!AP38)</f>
        <v>0</v>
      </c>
      <c r="I33" s="95" t="str">
        <f>+IF(ISBLANK('Funding Info'!JU38),"",'Funding Info'!JU38)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Info'!AN39),"",'Funding Info'!AN39)</f>
        <v/>
      </c>
      <c r="G34" s="104" t="str">
        <f>+IF(ISBLANK('Funding Info'!AO39),"",'Funding Info'!AO39)</f>
        <v/>
      </c>
      <c r="H34" s="104" t="str">
        <f>+IF(ISBLANK('Funding Info'!AP39),"",'Funding Info'!AP39)</f>
        <v/>
      </c>
      <c r="I34" s="95" t="str">
        <f>+IF(ISBLANK('Funding Info'!JU39),"",'Funding Info'!JU39)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1561062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[1]Overview!B16</f>
        <v>Clark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[1]Overview!C16</f>
        <v>10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Info'!AQ3),"",'Funding Info'!AQ3)</f>
        <v>4491</v>
      </c>
      <c r="G5" s="104" t="str">
        <f>+IF(ISBLANK('Funding Info'!AR3),"",'Funding Info'!AR3)</f>
        <v/>
      </c>
      <c r="H5" s="104">
        <f>+IF(ISBLANK('Funding Info'!AS3),"",'Funding Info'!AS3)</f>
        <v>4491</v>
      </c>
      <c r="I5" s="95" t="str">
        <f>+IF(ISBLANK('Funding Info'!JV3),"",'Funding Info'!JV3)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Info'!AQ5),"",'Funding Info'!AQ5)</f>
        <v/>
      </c>
      <c r="G6" s="104" t="str">
        <f>+IF(ISBLANK('Funding Info'!AR5),"",'Funding Info'!AR5)</f>
        <v/>
      </c>
      <c r="H6" s="104">
        <f>+IF(ISBLANK('Funding Info'!AS5),"",'Funding Info'!AS5)</f>
        <v>0</v>
      </c>
      <c r="I6" s="95" t="str">
        <f>+IF(ISBLANK('Funding Info'!JV5),"",'Funding Info'!JV5)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Info'!AQ7),"",'Funding Info'!AQ7)</f>
        <v/>
      </c>
      <c r="G7" s="104" t="str">
        <f>+IF(ISBLANK('Funding Info'!AR7),"",'Funding Info'!AR7)</f>
        <v/>
      </c>
      <c r="H7" s="104">
        <f>+IF(ISBLANK('Funding Info'!AS7),"",'Funding Info'!AS7)</f>
        <v>0</v>
      </c>
      <c r="I7" s="95" t="str">
        <f>+IF(ISBLANK('Funding Info'!JV7),"",'Funding Info'!JV7)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Info'!AQ8),"",'Funding Info'!AQ8)</f>
        <v>40251</v>
      </c>
      <c r="G8" s="104" t="str">
        <f>+IF(ISBLANK('Funding Info'!AR8),"",'Funding Info'!AR8)</f>
        <v/>
      </c>
      <c r="H8" s="104">
        <f>+IF(ISBLANK('Funding Info'!AS8),"",'Funding Info'!AS8)</f>
        <v>40251</v>
      </c>
      <c r="I8" s="95" t="str">
        <f>+IF(ISBLANK('Funding Info'!JV8),"",'Funding Info'!JV8)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Info'!AQ9),"",'Funding Info'!AQ9)</f>
        <v/>
      </c>
      <c r="G9" s="104" t="str">
        <f>+IF(ISBLANK('Funding Info'!AR9),"",'Funding Info'!AR9)</f>
        <v/>
      </c>
      <c r="H9" s="104">
        <f>+IF(ISBLANK('Funding Info'!AS9),"",'Funding Info'!AS9)</f>
        <v>0</v>
      </c>
      <c r="I9" s="95" t="str">
        <f>+IF(ISBLANK('Funding Info'!JV9),"",'Funding Info'!JV9)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Info'!AQ10),"",'Funding Info'!AQ10)</f>
        <v/>
      </c>
      <c r="G10" s="104" t="str">
        <f>+IF(ISBLANK('Funding Info'!AR10),"",'Funding Info'!AR10)</f>
        <v/>
      </c>
      <c r="H10" s="104">
        <f>+IF(ISBLANK('Funding Info'!AS10),"",'Funding Info'!AS10)</f>
        <v>0</v>
      </c>
      <c r="I10" s="95" t="str">
        <f>+IF(ISBLANK('Funding Info'!JV10),"",'Funding Info'!JV10)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Info'!AQ11),"",'Funding Info'!AQ11)</f>
        <v/>
      </c>
      <c r="G11" s="104" t="str">
        <f>+IF(ISBLANK('Funding Info'!AR11),"",'Funding Info'!AR11)</f>
        <v/>
      </c>
      <c r="H11" s="104">
        <f>+IF(ISBLANK('Funding Info'!AS11),"",'Funding Info'!AS11)</f>
        <v>0</v>
      </c>
      <c r="I11" s="95" t="str">
        <f>+IF(ISBLANK('Funding Info'!JV11),"",'Funding Info'!JV11)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Info'!AQ13),"",'Funding Info'!AQ13)</f>
        <v/>
      </c>
      <c r="G12" s="104" t="str">
        <f>+IF(ISBLANK('Funding Info'!AR13),"",'Funding Info'!AR13)</f>
        <v/>
      </c>
      <c r="H12" s="104">
        <f>+IF(ISBLANK('Funding Info'!AS13),"",'Funding Info'!AS13)</f>
        <v>0</v>
      </c>
      <c r="I12" s="95" t="str">
        <f>+IF(ISBLANK('Funding Info'!JV13),"",'Funding Info'!JV13)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Info'!AQ14),"",'Funding Info'!AQ14)</f>
        <v/>
      </c>
      <c r="G13" s="104" t="str">
        <f>+IF(ISBLANK('Funding Info'!AR14),"",'Funding Info'!AR14)</f>
        <v/>
      </c>
      <c r="H13" s="104">
        <f>+IF(ISBLANK('Funding Info'!AS14),"",'Funding Info'!AS14)</f>
        <v>0</v>
      </c>
      <c r="I13" s="95" t="str">
        <f>+IF(ISBLANK('Funding Info'!JV14),"",'Funding Info'!JV14)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Info'!AQ15),"",'Funding Info'!AQ15)</f>
        <v/>
      </c>
      <c r="G14" s="104" t="str">
        <f>+IF(ISBLANK('Funding Info'!AR15),"",'Funding Info'!AR15)</f>
        <v/>
      </c>
      <c r="H14" s="104">
        <f>+IF(ISBLANK('Funding Info'!AS15),"",'Funding Info'!AS15)</f>
        <v>0</v>
      </c>
      <c r="I14" s="95" t="str">
        <f>+IF(ISBLANK('Funding Info'!JV15),"",'Funding Info'!JV15)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Info'!AQ16),"",'Funding Info'!AQ16)</f>
        <v>12225</v>
      </c>
      <c r="G15" s="104" t="str">
        <f>+IF(ISBLANK('Funding Info'!AR16),"",'Funding Info'!AR16)</f>
        <v/>
      </c>
      <c r="H15" s="104">
        <f>+IF(ISBLANK('Funding Info'!AS16),"",'Funding Info'!AS16)</f>
        <v>12225</v>
      </c>
      <c r="I15" s="95" t="str">
        <f>+IF(ISBLANK('Funding Info'!JV16),"",'Funding Info'!JV16)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Info'!AQ17),"",'Funding Info'!AQ17)</f>
        <v/>
      </c>
      <c r="G16" s="104" t="str">
        <f>+IF(ISBLANK('Funding Info'!AR17),"",'Funding Info'!AR17)</f>
        <v/>
      </c>
      <c r="H16" s="104">
        <f>+IF(ISBLANK('Funding Info'!AS17),"",'Funding Info'!AS17)</f>
        <v>0</v>
      </c>
      <c r="I16" s="95" t="str">
        <f>+IF(ISBLANK('Funding Info'!JV17),"",'Funding Info'!JV17)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Info'!AQ18),"",'Funding Info'!AQ18)</f>
        <v>30102</v>
      </c>
      <c r="G17" s="104" t="str">
        <f>+IF(ISBLANK('Funding Info'!AR18),"",'Funding Info'!AR18)</f>
        <v/>
      </c>
      <c r="H17" s="104">
        <f>+IF(ISBLANK('Funding Info'!AS18),"",'Funding Info'!AS18)</f>
        <v>30102</v>
      </c>
      <c r="I17" s="95" t="str">
        <f>+IF(ISBLANK('Funding Info'!JV18),"",'Funding Info'!JV18)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Info'!AQ19),"",'Funding Info'!AQ19)</f>
        <v/>
      </c>
      <c r="G18" s="104" t="str">
        <f>+IF(ISBLANK('Funding Info'!AR19),"",'Funding Info'!AR19)</f>
        <v/>
      </c>
      <c r="H18" s="104">
        <f>+IF(ISBLANK('Funding Info'!AS19),"",'Funding Info'!AS19)</f>
        <v>0</v>
      </c>
      <c r="I18" s="95" t="str">
        <f>+IF(ISBLANK('Funding Info'!JV19),"",'Funding Info'!JV19)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Info'!AQ23),"",'Funding Info'!AQ23)</f>
        <v/>
      </c>
      <c r="G19" s="104" t="str">
        <f>+IF(ISBLANK('Funding Info'!AR23),"",'Funding Info'!AR23)</f>
        <v/>
      </c>
      <c r="H19" s="104">
        <f>+IF(ISBLANK('Funding Info'!AS23),"",'Funding Info'!AS23)</f>
        <v>0</v>
      </c>
      <c r="I19" s="95" t="str">
        <f>+IF(ISBLANK('Funding Info'!JV23),"",'Funding Info'!JV23)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Info'!AQ24),"",'Funding Info'!AQ24)</f>
        <v/>
      </c>
      <c r="G20" s="104" t="str">
        <f>+IF(ISBLANK('Funding Info'!AR24),"",'Funding Info'!AR24)</f>
        <v/>
      </c>
      <c r="H20" s="104">
        <f>+IF(ISBLANK('Funding Info'!AS24),"",'Funding Info'!AS24)</f>
        <v>0</v>
      </c>
      <c r="I20" s="95" t="str">
        <f>+IF(ISBLANK('Funding Info'!JV24),"",'Funding Info'!JV24)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Info'!AQ25),"",'Funding Info'!AQ25)</f>
        <v/>
      </c>
      <c r="G21" s="104" t="str">
        <f>+IF(ISBLANK('Funding Info'!AR25),"",'Funding Info'!AR25)</f>
        <v/>
      </c>
      <c r="H21" s="104">
        <f>+IF(ISBLANK('Funding Info'!AS25),"",'Funding Info'!AS25)</f>
        <v>0</v>
      </c>
      <c r="I21" s="95" t="str">
        <f>+IF(ISBLANK('Funding Info'!JV25),"",'Funding Info'!JV25)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Info'!AQ26),"",'Funding Info'!AQ26)</f>
        <v/>
      </c>
      <c r="G22" s="104" t="str">
        <f>+IF(ISBLANK('Funding Info'!AR26),"",'Funding Info'!AR26)</f>
        <v/>
      </c>
      <c r="H22" s="104">
        <f>+IF(ISBLANK('Funding Info'!AS26),"",'Funding Info'!AS26)</f>
        <v>0</v>
      </c>
      <c r="I22" s="95" t="str">
        <f>+IF(ISBLANK('Funding Info'!JV26),"",'Funding Info'!JV26)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Info'!AQ27),"",'Funding Info'!AQ27)</f>
        <v/>
      </c>
      <c r="G23" s="104" t="str">
        <f>+IF(ISBLANK('Funding Info'!AR27),"",'Funding Info'!AR27)</f>
        <v/>
      </c>
      <c r="H23" s="104">
        <f>+IF(ISBLANK('Funding Info'!AS27),"",'Funding Info'!AS27)</f>
        <v>0</v>
      </c>
      <c r="I23" s="95" t="str">
        <f>+IF(ISBLANK('Funding Info'!JV27),"",'Funding Info'!JV27)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Info'!AQ28),"",'Funding Info'!AQ28)</f>
        <v/>
      </c>
      <c r="G24" s="104" t="str">
        <f>+IF(ISBLANK('Funding Info'!AR28),"",'Funding Info'!AR28)</f>
        <v/>
      </c>
      <c r="H24" s="104">
        <f>+IF(ISBLANK('Funding Info'!AS28),"",'Funding Info'!AS28)</f>
        <v>0</v>
      </c>
      <c r="I24" s="95" t="str">
        <f>+IF(ISBLANK('Funding Info'!JV28),"",'Funding Info'!JV28)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Info'!AQ29),"",'Funding Info'!AQ29)</f>
        <v/>
      </c>
      <c r="G25" s="104" t="str">
        <f>+IF(ISBLANK('Funding Info'!AR29),"",'Funding Info'!AR29)</f>
        <v/>
      </c>
      <c r="H25" s="104">
        <f>+IF(ISBLANK('Funding Info'!AS29),"",'Funding Info'!AS29)</f>
        <v>0</v>
      </c>
      <c r="I25" s="95" t="str">
        <f>+IF(ISBLANK('Funding Info'!JV29),"",'Funding Info'!JV29)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Info'!AQ30),"",'Funding Info'!AQ30)</f>
        <v/>
      </c>
      <c r="G26" s="104" t="str">
        <f>+IF(ISBLANK('Funding Info'!AR30),"",'Funding Info'!AR30)</f>
        <v/>
      </c>
      <c r="H26" s="104">
        <f>+IF(ISBLANK('Funding Info'!AS30),"",'Funding Info'!AS30)</f>
        <v>0</v>
      </c>
      <c r="I26" s="95" t="str">
        <f>+IF(ISBLANK('Funding Info'!JV30),"",'Funding Info'!JV30)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>
        <f>+IF(ISBLANK('Funding Info'!AQ31),"",'Funding Info'!AQ31)</f>
        <v>2555</v>
      </c>
      <c r="G27" s="104" t="str">
        <f>+IF(ISBLANK('Funding Info'!AR31),"",'Funding Info'!AR31)</f>
        <v/>
      </c>
      <c r="H27" s="104">
        <f>+IF(ISBLANK('Funding Info'!AS31),"",'Funding Info'!AS31)</f>
        <v>2555</v>
      </c>
      <c r="I27" s="95" t="str">
        <f>+IF(ISBLANK('Funding Info'!JV31),"",'Funding Info'!JV31)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Info'!AQ32),"",'Funding Info'!AQ32)</f>
        <v/>
      </c>
      <c r="G28" s="104" t="str">
        <f>+IF(ISBLANK('Funding Info'!AR32),"",'Funding Info'!AR32)</f>
        <v/>
      </c>
      <c r="H28" s="104">
        <f>+IF(ISBLANK('Funding Info'!AS32),"",'Funding Info'!AS32)</f>
        <v>0</v>
      </c>
      <c r="I28" s="95" t="str">
        <f>+IF(ISBLANK('Funding Info'!JV32),"",'Funding Info'!JV32)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Info'!AQ33),"",'Funding Info'!AQ33)</f>
        <v/>
      </c>
      <c r="G29" s="104" t="str">
        <f>+IF(ISBLANK('Funding Info'!AR33),"",'Funding Info'!AR33)</f>
        <v/>
      </c>
      <c r="H29" s="104">
        <f>+IF(ISBLANK('Funding Info'!AS33),"",'Funding Info'!AS33)</f>
        <v>0</v>
      </c>
      <c r="I29" s="95" t="str">
        <f>+IF(ISBLANK('Funding Info'!JV33),"",'Funding Info'!JV33)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Info'!AQ35),"",'Funding Info'!AQ35)</f>
        <v/>
      </c>
      <c r="G30" s="104" t="str">
        <f>+IF(ISBLANK('Funding Info'!AR35),"",'Funding Info'!AR35)</f>
        <v/>
      </c>
      <c r="H30" s="104">
        <f>+IF(ISBLANK('Funding Info'!AS35),"",'Funding Info'!AS35)</f>
        <v>0</v>
      </c>
      <c r="I30" s="95" t="str">
        <f>+IF(ISBLANK('Funding Info'!JV35),"",'Funding Info'!JV35)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Info'!AQ36),"",'Funding Info'!AQ36)</f>
        <v/>
      </c>
      <c r="G31" s="104" t="str">
        <f>+IF(ISBLANK('Funding Info'!AR36),"",'Funding Info'!AR36)</f>
        <v/>
      </c>
      <c r="H31" s="104">
        <f>+IF(ISBLANK('Funding Info'!AS36),"",'Funding Info'!AS36)</f>
        <v>0</v>
      </c>
      <c r="I31" s="95" t="str">
        <f>+IF(ISBLANK('Funding Info'!JV36),"",'Funding Info'!JV36)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Info'!AQ37),"",'Funding Info'!AQ37)</f>
        <v/>
      </c>
      <c r="G32" s="104" t="str">
        <f>+IF(ISBLANK('Funding Info'!AR37),"",'Funding Info'!AR37)</f>
        <v/>
      </c>
      <c r="H32" s="104">
        <f>+IF(ISBLANK('Funding Info'!AS37),"",'Funding Info'!AS37)</f>
        <v>0</v>
      </c>
      <c r="I32" s="95" t="str">
        <f>+IF(ISBLANK('Funding Info'!JV37),"",'Funding Info'!JV37)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Info'!AQ38),"",'Funding Info'!AQ38)</f>
        <v/>
      </c>
      <c r="G33" s="104" t="str">
        <f>+IF(ISBLANK('Funding Info'!AR38),"",'Funding Info'!AR38)</f>
        <v/>
      </c>
      <c r="H33" s="104">
        <f>+IF(ISBLANK('Funding Info'!AS38),"",'Funding Info'!AS38)</f>
        <v>0</v>
      </c>
      <c r="I33" s="95" t="str">
        <f>+IF(ISBLANK('Funding Info'!JV38),"",'Funding Info'!JV38)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Info'!AQ39),"",'Funding Info'!AQ39)</f>
        <v/>
      </c>
      <c r="G34" s="104" t="str">
        <f>+IF(ISBLANK('Funding Info'!AR39),"",'Funding Info'!AR39)</f>
        <v/>
      </c>
      <c r="H34" s="104">
        <f>+IF(ISBLANK('Funding Info'!AS39),"",'Funding Info'!AS39)</f>
        <v>0</v>
      </c>
      <c r="I34" s="95" t="str">
        <f>+IF(ISBLANK('Funding Info'!JV39),"",'Funding Info'!JV39)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89624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[1]Overview!B17</f>
        <v>Columbia County Division of Health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[1]Overview!C17</f>
        <v>11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Info'!AT3),"",'Funding Info'!AT3)</f>
        <v>6287</v>
      </c>
      <c r="G5" s="104" t="str">
        <f>+IF(ISBLANK('Funding Info'!AU3),"",'Funding Info'!AU3)</f>
        <v/>
      </c>
      <c r="H5" s="104">
        <f>+IF(ISBLANK('Funding Info'!AV3),"",'Funding Info'!AV3)</f>
        <v>6287</v>
      </c>
      <c r="I5" s="95" t="str">
        <f>+IF(ISBLANK('Funding Info'!JW3),"",'Funding Info'!JW3)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Info'!AT5),"",'Funding Info'!AT5)</f>
        <v/>
      </c>
      <c r="G6" s="104" t="str">
        <f>+IF(ISBLANK('Funding Info'!AU5),"",'Funding Info'!AU5)</f>
        <v/>
      </c>
      <c r="H6" s="104">
        <f>+IF(ISBLANK('Funding Info'!AV5),"",'Funding Info'!AV5)</f>
        <v>0</v>
      </c>
      <c r="I6" s="95" t="str">
        <f>+IF(ISBLANK('Funding Info'!JW5),"",'Funding Info'!JW5)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Info'!AT7),"",'Funding Info'!AT7)</f>
        <v/>
      </c>
      <c r="G7" s="104" t="str">
        <f>+IF(ISBLANK('Funding Info'!AU7),"",'Funding Info'!AU7)</f>
        <v/>
      </c>
      <c r="H7" s="104">
        <f>+IF(ISBLANK('Funding Info'!AV7),"",'Funding Info'!AV7)</f>
        <v>0</v>
      </c>
      <c r="I7" s="95" t="str">
        <f>+IF(ISBLANK('Funding Info'!JW7),"",'Funding Info'!JW7)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Info'!AT8),"",'Funding Info'!AT8)</f>
        <v/>
      </c>
      <c r="G8" s="104" t="str">
        <f>+IF(ISBLANK('Funding Info'!AU8),"",'Funding Info'!AU8)</f>
        <v/>
      </c>
      <c r="H8" s="104">
        <f>+IF(ISBLANK('Funding Info'!AV8),"",'Funding Info'!AV8)</f>
        <v>0</v>
      </c>
      <c r="I8" s="95" t="str">
        <f>+IF(ISBLANK('Funding Info'!JW8),"",'Funding Info'!JW8)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Info'!AT9),"",'Funding Info'!AT9)</f>
        <v/>
      </c>
      <c r="G9" s="104" t="str">
        <f>+IF(ISBLANK('Funding Info'!AU9),"",'Funding Info'!AU9)</f>
        <v/>
      </c>
      <c r="H9" s="104">
        <f>+IF(ISBLANK('Funding Info'!AV9),"",'Funding Info'!AV9)</f>
        <v>0</v>
      </c>
      <c r="I9" s="95" t="str">
        <f>+IF(ISBLANK('Funding Info'!JW9),"",'Funding Info'!JW9)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Info'!AT10),"",'Funding Info'!AT10)</f>
        <v/>
      </c>
      <c r="G10" s="104" t="str">
        <f>+IF(ISBLANK('Funding Info'!AU10),"",'Funding Info'!AU10)</f>
        <v/>
      </c>
      <c r="H10" s="104">
        <f>+IF(ISBLANK('Funding Info'!AV10),"",'Funding Info'!AV10)</f>
        <v>0</v>
      </c>
      <c r="I10" s="95" t="str">
        <f>+IF(ISBLANK('Funding Info'!JW10),"",'Funding Info'!JW10)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Info'!AT11),"",'Funding Info'!AT11)</f>
        <v/>
      </c>
      <c r="G11" s="104" t="str">
        <f>+IF(ISBLANK('Funding Info'!AU11),"",'Funding Info'!AU11)</f>
        <v/>
      </c>
      <c r="H11" s="104">
        <f>+IF(ISBLANK('Funding Info'!AV11),"",'Funding Info'!AV11)</f>
        <v>0</v>
      </c>
      <c r="I11" s="95" t="str">
        <f>+IF(ISBLANK('Funding Info'!JW11),"",'Funding Info'!JW11)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Info'!AT13),"",'Funding Info'!AT13)</f>
        <v/>
      </c>
      <c r="G12" s="104" t="str">
        <f>+IF(ISBLANK('Funding Info'!AU13),"",'Funding Info'!AU13)</f>
        <v/>
      </c>
      <c r="H12" s="104">
        <f>+IF(ISBLANK('Funding Info'!AV13),"",'Funding Info'!AV13)</f>
        <v>0</v>
      </c>
      <c r="I12" s="95" t="str">
        <f>+IF(ISBLANK('Funding Info'!JW13),"",'Funding Info'!JW13)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Info'!AT14),"",'Funding Info'!AT14)</f>
        <v/>
      </c>
      <c r="G13" s="104" t="str">
        <f>+IF(ISBLANK('Funding Info'!AU14),"",'Funding Info'!AU14)</f>
        <v/>
      </c>
      <c r="H13" s="104">
        <f>+IF(ISBLANK('Funding Info'!AV14),"",'Funding Info'!AV14)</f>
        <v>0</v>
      </c>
      <c r="I13" s="95" t="str">
        <f>+IF(ISBLANK('Funding Info'!JW14),"",'Funding Info'!JW14)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Info'!AT15),"",'Funding Info'!AT15)</f>
        <v/>
      </c>
      <c r="G14" s="104" t="str">
        <f>+IF(ISBLANK('Funding Info'!AU15),"",'Funding Info'!AU15)</f>
        <v/>
      </c>
      <c r="H14" s="104">
        <f>+IF(ISBLANK('Funding Info'!AV15),"",'Funding Info'!AV15)</f>
        <v>0</v>
      </c>
      <c r="I14" s="95" t="str">
        <f>+IF(ISBLANK('Funding Info'!JW15),"",'Funding Info'!JW15)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Info'!AT16),"",'Funding Info'!AT16)</f>
        <v>11823</v>
      </c>
      <c r="G15" s="104" t="str">
        <f>+IF(ISBLANK('Funding Info'!AU16),"",'Funding Info'!AU16)</f>
        <v/>
      </c>
      <c r="H15" s="104">
        <f>+IF(ISBLANK('Funding Info'!AV16),"",'Funding Info'!AV16)</f>
        <v>11823</v>
      </c>
      <c r="I15" s="95" t="str">
        <f>+IF(ISBLANK('Funding Info'!JW16),"",'Funding Info'!JW16)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Info'!AT17),"",'Funding Info'!AT17)</f>
        <v/>
      </c>
      <c r="G16" s="104" t="str">
        <f>+IF(ISBLANK('Funding Info'!AU17),"",'Funding Info'!AU17)</f>
        <v/>
      </c>
      <c r="H16" s="104">
        <f>+IF(ISBLANK('Funding Info'!AV17),"",'Funding Info'!AV17)</f>
        <v>0</v>
      </c>
      <c r="I16" s="95" t="str">
        <f>+IF(ISBLANK('Funding Info'!JW17),"",'Funding Info'!JW17)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Info'!AT18),"",'Funding Info'!AT18)</f>
        <v>17455</v>
      </c>
      <c r="G17" s="104" t="str">
        <f>+IF(ISBLANK('Funding Info'!AU18),"",'Funding Info'!AU18)</f>
        <v/>
      </c>
      <c r="H17" s="104">
        <f>+IF(ISBLANK('Funding Info'!AV18),"",'Funding Info'!AV18)</f>
        <v>17455</v>
      </c>
      <c r="I17" s="95" t="str">
        <f>+IF(ISBLANK('Funding Info'!JW18),"",'Funding Info'!JW18)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Info'!AT19),"",'Funding Info'!AT19)</f>
        <v/>
      </c>
      <c r="G18" s="104" t="str">
        <f>+IF(ISBLANK('Funding Info'!AU19),"",'Funding Info'!AU19)</f>
        <v/>
      </c>
      <c r="H18" s="104">
        <f>+IF(ISBLANK('Funding Info'!AV19),"",'Funding Info'!AV19)</f>
        <v>0</v>
      </c>
      <c r="I18" s="95" t="str">
        <f>+IF(ISBLANK('Funding Info'!JW19),"",'Funding Info'!JW19)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Info'!AT23),"",'Funding Info'!AT23)</f>
        <v/>
      </c>
      <c r="G19" s="104" t="str">
        <f>+IF(ISBLANK('Funding Info'!AU23),"",'Funding Info'!AU23)</f>
        <v/>
      </c>
      <c r="H19" s="104">
        <f>+IF(ISBLANK('Funding Info'!AV23),"",'Funding Info'!AV23)</f>
        <v>0</v>
      </c>
      <c r="I19" s="95" t="str">
        <f>+IF(ISBLANK('Funding Info'!JW23),"",'Funding Info'!JW23)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Info'!AT24),"",'Funding Info'!AT24)</f>
        <v/>
      </c>
      <c r="G20" s="104" t="str">
        <f>+IF(ISBLANK('Funding Info'!AU24),"",'Funding Info'!AU24)</f>
        <v/>
      </c>
      <c r="H20" s="104">
        <f>+IF(ISBLANK('Funding Info'!AV24),"",'Funding Info'!AV24)</f>
        <v>0</v>
      </c>
      <c r="I20" s="95" t="str">
        <f>+IF(ISBLANK('Funding Info'!JW24),"",'Funding Info'!JW24)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Info'!AT25),"",'Funding Info'!AT25)</f>
        <v/>
      </c>
      <c r="G21" s="104" t="str">
        <f>+IF(ISBLANK('Funding Info'!AU25),"",'Funding Info'!AU25)</f>
        <v/>
      </c>
      <c r="H21" s="104">
        <f>+IF(ISBLANK('Funding Info'!AV25),"",'Funding Info'!AV25)</f>
        <v>0</v>
      </c>
      <c r="I21" s="95" t="str">
        <f>+IF(ISBLANK('Funding Info'!JW25),"",'Funding Info'!JW25)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Info'!AT26),"",'Funding Info'!AT26)</f>
        <v/>
      </c>
      <c r="G22" s="104" t="str">
        <f>+IF(ISBLANK('Funding Info'!AU26),"",'Funding Info'!AU26)</f>
        <v/>
      </c>
      <c r="H22" s="104">
        <f>+IF(ISBLANK('Funding Info'!AV26),"",'Funding Info'!AV26)</f>
        <v>0</v>
      </c>
      <c r="I22" s="95" t="str">
        <f>+IF(ISBLANK('Funding Info'!JW26),"",'Funding Info'!JW26)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Info'!AT27),"",'Funding Info'!AT27)</f>
        <v/>
      </c>
      <c r="G23" s="104" t="str">
        <f>+IF(ISBLANK('Funding Info'!AU27),"",'Funding Info'!AU27)</f>
        <v/>
      </c>
      <c r="H23" s="104">
        <f>+IF(ISBLANK('Funding Info'!AV27),"",'Funding Info'!AV27)</f>
        <v>0</v>
      </c>
      <c r="I23" s="95" t="str">
        <f>+IF(ISBLANK('Funding Info'!JW27),"",'Funding Info'!JW27)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Info'!AT28),"",'Funding Info'!AT28)</f>
        <v/>
      </c>
      <c r="G24" s="104" t="str">
        <f>+IF(ISBLANK('Funding Info'!AU28),"",'Funding Info'!AU28)</f>
        <v/>
      </c>
      <c r="H24" s="104">
        <f>+IF(ISBLANK('Funding Info'!AV28),"",'Funding Info'!AV28)</f>
        <v>0</v>
      </c>
      <c r="I24" s="95" t="str">
        <f>+IF(ISBLANK('Funding Info'!JW28),"",'Funding Info'!JW28)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Info'!AT29),"",'Funding Info'!AT29)</f>
        <v/>
      </c>
      <c r="G25" s="104" t="str">
        <f>+IF(ISBLANK('Funding Info'!AU29),"",'Funding Info'!AU29)</f>
        <v/>
      </c>
      <c r="H25" s="104">
        <f>+IF(ISBLANK('Funding Info'!AV29),"",'Funding Info'!AV29)</f>
        <v>0</v>
      </c>
      <c r="I25" s="95" t="str">
        <f>+IF(ISBLANK('Funding Info'!JW29),"",'Funding Info'!JW29)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Info'!AT30),"",'Funding Info'!AT30)</f>
        <v/>
      </c>
      <c r="G26" s="104" t="str">
        <f>+IF(ISBLANK('Funding Info'!AU30),"",'Funding Info'!AU30)</f>
        <v/>
      </c>
      <c r="H26" s="104">
        <f>+IF(ISBLANK('Funding Info'!AV30),"",'Funding Info'!AV30)</f>
        <v>0</v>
      </c>
      <c r="I26" s="95" t="str">
        <f>+IF(ISBLANK('Funding Info'!JW30),"",'Funding Info'!JW30)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Info'!AT31),"",'Funding Info'!AT31)</f>
        <v/>
      </c>
      <c r="G27" s="104" t="str">
        <f>+IF(ISBLANK('Funding Info'!AU31),"",'Funding Info'!AU31)</f>
        <v/>
      </c>
      <c r="H27" s="104">
        <f>+IF(ISBLANK('Funding Info'!AV31),"",'Funding Info'!AV31)</f>
        <v>0</v>
      </c>
      <c r="I27" s="95" t="str">
        <f>+IF(ISBLANK('Funding Info'!JW31),"",'Funding Info'!JW31)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Info'!AT32),"",'Funding Info'!AT32)</f>
        <v>1691</v>
      </c>
      <c r="G28" s="104" t="str">
        <f>+IF(ISBLANK('Funding Info'!AU32),"",'Funding Info'!AU32)</f>
        <v/>
      </c>
      <c r="H28" s="104">
        <f>+IF(ISBLANK('Funding Info'!AV32),"",'Funding Info'!AV32)</f>
        <v>1691</v>
      </c>
      <c r="I28" s="95" t="str">
        <f>+IF(ISBLANK('Funding Info'!JW32),"",'Funding Info'!JW32)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Info'!AT33),"",'Funding Info'!AT33)</f>
        <v>2246</v>
      </c>
      <c r="G29" s="104" t="str">
        <f>+IF(ISBLANK('Funding Info'!AU33),"",'Funding Info'!AU33)</f>
        <v/>
      </c>
      <c r="H29" s="104">
        <f>+IF(ISBLANK('Funding Info'!AV33),"",'Funding Info'!AV33)</f>
        <v>2246</v>
      </c>
      <c r="I29" s="95" t="str">
        <f>+IF(ISBLANK('Funding Info'!JW33),"",'Funding Info'!JW33)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Info'!AT35),"",'Funding Info'!AT35)</f>
        <v/>
      </c>
      <c r="G30" s="104" t="str">
        <f>+IF(ISBLANK('Funding Info'!AU35),"",'Funding Info'!AU35)</f>
        <v/>
      </c>
      <c r="H30" s="104">
        <f>+IF(ISBLANK('Funding Info'!AV35),"",'Funding Info'!AV35)</f>
        <v>0</v>
      </c>
      <c r="I30" s="95" t="str">
        <f>+IF(ISBLANK('Funding Info'!JW35),"",'Funding Info'!JW35)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Info'!AT36),"",'Funding Info'!AT36)</f>
        <v>156843</v>
      </c>
      <c r="G31" s="104">
        <f>+IF(ISBLANK('Funding Info'!AU36),"",'Funding Info'!AU36)</f>
        <v>-12803</v>
      </c>
      <c r="H31" s="104">
        <f>+IF(ISBLANK('Funding Info'!AV36),"",'Funding Info'!AV36)</f>
        <v>144040</v>
      </c>
      <c r="I31" s="95" t="str">
        <f>+IF(ISBLANK('Funding Info'!JW36),"",'Funding Info'!JW36)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Info'!AT37),"",'Funding Info'!AT37)</f>
        <v/>
      </c>
      <c r="G32" s="104" t="str">
        <f>+IF(ISBLANK('Funding Info'!AU37),"",'Funding Info'!AU37)</f>
        <v/>
      </c>
      <c r="H32" s="104">
        <f>+IF(ISBLANK('Funding Info'!AV37),"",'Funding Info'!AV37)</f>
        <v>0</v>
      </c>
      <c r="I32" s="95" t="str">
        <f>+IF(ISBLANK('Funding Info'!JW37),"",'Funding Info'!JW37)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Info'!AT38),"",'Funding Info'!AT38)</f>
        <v/>
      </c>
      <c r="G33" s="104" t="str">
        <f>+IF(ISBLANK('Funding Info'!AU38),"",'Funding Info'!AU38)</f>
        <v/>
      </c>
      <c r="H33" s="104">
        <f>+IF(ISBLANK('Funding Info'!AV38),"",'Funding Info'!AV38)</f>
        <v>0</v>
      </c>
      <c r="I33" s="95" t="str">
        <f>+IF(ISBLANK('Funding Info'!JW38),"",'Funding Info'!JW38)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Info'!AT39),"",'Funding Info'!AT39)</f>
        <v/>
      </c>
      <c r="G34" s="104" t="str">
        <f>+IF(ISBLANK('Funding Info'!AU39),"",'Funding Info'!AU39)</f>
        <v/>
      </c>
      <c r="H34" s="104">
        <f>+IF(ISBLANK('Funding Info'!AV39),"",'Funding Info'!AV39)</f>
        <v>0</v>
      </c>
      <c r="I34" s="95" t="str">
        <f>+IF(ISBLANK('Funding Info'!JW39),"",'Funding Info'!JW39)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183542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[1]Overview!B18</f>
        <v>Crawford County Public Health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[1]Overview!C18</f>
        <v>12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Info'!AW3),"",'Funding Info'!AW3)</f>
        <v>2207</v>
      </c>
      <c r="G5" s="104" t="str">
        <f>+IF(ISBLANK('Funding Info'!AX3),"",'Funding Info'!AX3)</f>
        <v/>
      </c>
      <c r="H5" s="104">
        <f>+IF(ISBLANK('Funding Info'!AY3),"",'Funding Info'!AY3)</f>
        <v>2207</v>
      </c>
      <c r="I5" s="95" t="str">
        <f>+IF(ISBLANK('Funding Info'!JX3),"",'Funding Info'!JX3)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Info'!AW5),"",'Funding Info'!AW5)</f>
        <v/>
      </c>
      <c r="G6" s="104" t="str">
        <f>+IF(ISBLANK('Funding Info'!AX5),"",'Funding Info'!AX5)</f>
        <v/>
      </c>
      <c r="H6" s="104">
        <f>+IF(ISBLANK('Funding Info'!AY5),"",'Funding Info'!AY5)</f>
        <v>0</v>
      </c>
      <c r="I6" s="95" t="str">
        <f>+IF(ISBLANK('Funding Info'!JX5),"",'Funding Info'!JX5)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Info'!AW7),"",'Funding Info'!AW7)</f>
        <v/>
      </c>
      <c r="G7" s="104" t="str">
        <f>+IF(ISBLANK('Funding Info'!AX7),"",'Funding Info'!AX7)</f>
        <v/>
      </c>
      <c r="H7" s="104">
        <f>+IF(ISBLANK('Funding Info'!AY7),"",'Funding Info'!AY7)</f>
        <v>0</v>
      </c>
      <c r="I7" s="95" t="str">
        <f>+IF(ISBLANK('Funding Info'!JX7),"",'Funding Info'!JX7)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Info'!AW8),"",'Funding Info'!AW8)</f>
        <v/>
      </c>
      <c r="G8" s="104" t="str">
        <f>+IF(ISBLANK('Funding Info'!AX8),"",'Funding Info'!AX8)</f>
        <v/>
      </c>
      <c r="H8" s="104">
        <f>+IF(ISBLANK('Funding Info'!AY8),"",'Funding Info'!AY8)</f>
        <v>0</v>
      </c>
      <c r="I8" s="95" t="str">
        <f>+IF(ISBLANK('Funding Info'!JX8),"",'Funding Info'!JX8)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Info'!AW9),"",'Funding Info'!AW9)</f>
        <v/>
      </c>
      <c r="G9" s="104" t="str">
        <f>+IF(ISBLANK('Funding Info'!AX9),"",'Funding Info'!AX9)</f>
        <v/>
      </c>
      <c r="H9" s="104">
        <f>+IF(ISBLANK('Funding Info'!AY9),"",'Funding Info'!AY9)</f>
        <v>0</v>
      </c>
      <c r="I9" s="95" t="str">
        <f>+IF(ISBLANK('Funding Info'!JX9),"",'Funding Info'!JX9)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Info'!AW10),"",'Funding Info'!AW10)</f>
        <v/>
      </c>
      <c r="G10" s="104" t="str">
        <f>+IF(ISBLANK('Funding Info'!AX10),"",'Funding Info'!AX10)</f>
        <v/>
      </c>
      <c r="H10" s="104">
        <f>+IF(ISBLANK('Funding Info'!AY10),"",'Funding Info'!AY10)</f>
        <v>0</v>
      </c>
      <c r="I10" s="95" t="str">
        <f>+IF(ISBLANK('Funding Info'!JX10),"",'Funding Info'!JX10)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Info'!AW11),"",'Funding Info'!AW11)</f>
        <v/>
      </c>
      <c r="G11" s="104" t="str">
        <f>+IF(ISBLANK('Funding Info'!AX11),"",'Funding Info'!AX11)</f>
        <v/>
      </c>
      <c r="H11" s="104">
        <f>+IF(ISBLANK('Funding Info'!AY11),"",'Funding Info'!AY11)</f>
        <v>0</v>
      </c>
      <c r="I11" s="95" t="str">
        <f>+IF(ISBLANK('Funding Info'!JX11),"",'Funding Info'!JX11)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Info'!AW13),"",'Funding Info'!AW13)</f>
        <v/>
      </c>
      <c r="G12" s="104" t="str">
        <f>+IF(ISBLANK('Funding Info'!AX13),"",'Funding Info'!AX13)</f>
        <v/>
      </c>
      <c r="H12" s="104">
        <f>+IF(ISBLANK('Funding Info'!AY13),"",'Funding Info'!AY13)</f>
        <v>0</v>
      </c>
      <c r="I12" s="95" t="str">
        <f>+IF(ISBLANK('Funding Info'!JX13),"",'Funding Info'!JX13)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Info'!AW14),"",'Funding Info'!AW14)</f>
        <v/>
      </c>
      <c r="G13" s="104" t="str">
        <f>+IF(ISBLANK('Funding Info'!AX14),"",'Funding Info'!AX14)</f>
        <v/>
      </c>
      <c r="H13" s="104">
        <f>+IF(ISBLANK('Funding Info'!AY14),"",'Funding Info'!AY14)</f>
        <v>0</v>
      </c>
      <c r="I13" s="95" t="str">
        <f>+IF(ISBLANK('Funding Info'!JX14),"",'Funding Info'!JX14)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Info'!AW15),"",'Funding Info'!AW15)</f>
        <v/>
      </c>
      <c r="G14" s="104" t="str">
        <f>+IF(ISBLANK('Funding Info'!AX15),"",'Funding Info'!AX15)</f>
        <v/>
      </c>
      <c r="H14" s="104">
        <f>+IF(ISBLANK('Funding Info'!AY15),"",'Funding Info'!AY15)</f>
        <v>0</v>
      </c>
      <c r="I14" s="95" t="str">
        <f>+IF(ISBLANK('Funding Info'!JX15),"",'Funding Info'!JX15)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Info'!AW16),"",'Funding Info'!AW16)</f>
        <v>5561</v>
      </c>
      <c r="G15" s="104" t="str">
        <f>+IF(ISBLANK('Funding Info'!AX16),"",'Funding Info'!AX16)</f>
        <v/>
      </c>
      <c r="H15" s="104">
        <f>+IF(ISBLANK('Funding Info'!AY16),"",'Funding Info'!AY16)</f>
        <v>5561</v>
      </c>
      <c r="I15" s="95" t="str">
        <f>+IF(ISBLANK('Funding Info'!JX16),"",'Funding Info'!JX16)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Info'!AW17),"",'Funding Info'!AW17)</f>
        <v/>
      </c>
      <c r="G16" s="104" t="str">
        <f>+IF(ISBLANK('Funding Info'!AX17),"",'Funding Info'!AX17)</f>
        <v/>
      </c>
      <c r="H16" s="104">
        <f>+IF(ISBLANK('Funding Info'!AY17),"",'Funding Info'!AY17)</f>
        <v>0</v>
      </c>
      <c r="I16" s="95" t="str">
        <f>+IF(ISBLANK('Funding Info'!JX17),"",'Funding Info'!JX17)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Info'!AW18),"",'Funding Info'!AW18)</f>
        <v>7237</v>
      </c>
      <c r="G17" s="104" t="str">
        <f>+IF(ISBLANK('Funding Info'!AX18),"",'Funding Info'!AX18)</f>
        <v/>
      </c>
      <c r="H17" s="104">
        <f>+IF(ISBLANK('Funding Info'!AY18),"",'Funding Info'!AY18)</f>
        <v>7237</v>
      </c>
      <c r="I17" s="95" t="str">
        <f>+IF(ISBLANK('Funding Info'!JX18),"",'Funding Info'!JX18)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Info'!AW19),"",'Funding Info'!AW19)</f>
        <v/>
      </c>
      <c r="G18" s="104" t="str">
        <f>+IF(ISBLANK('Funding Info'!AX19),"",'Funding Info'!AX19)</f>
        <v/>
      </c>
      <c r="H18" s="104">
        <f>+IF(ISBLANK('Funding Info'!AY19),"",'Funding Info'!AY19)</f>
        <v>0</v>
      </c>
      <c r="I18" s="95" t="str">
        <f>+IF(ISBLANK('Funding Info'!JX19),"",'Funding Info'!JX19)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Info'!AW23),"",'Funding Info'!AW23)</f>
        <v/>
      </c>
      <c r="G19" s="104" t="str">
        <f>+IF(ISBLANK('Funding Info'!AX23),"",'Funding Info'!AX23)</f>
        <v/>
      </c>
      <c r="H19" s="104">
        <f>+IF(ISBLANK('Funding Info'!AY23),"",'Funding Info'!AY23)</f>
        <v>0</v>
      </c>
      <c r="I19" s="95" t="str">
        <f>+IF(ISBLANK('Funding Info'!JX23),"",'Funding Info'!JX23)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Info'!AW24),"",'Funding Info'!AW24)</f>
        <v/>
      </c>
      <c r="G20" s="104" t="str">
        <f>+IF(ISBLANK('Funding Info'!AX24),"",'Funding Info'!AX24)</f>
        <v/>
      </c>
      <c r="H20" s="104">
        <f>+IF(ISBLANK('Funding Info'!AY24),"",'Funding Info'!AY24)</f>
        <v>0</v>
      </c>
      <c r="I20" s="95" t="str">
        <f>+IF(ISBLANK('Funding Info'!JX24),"",'Funding Info'!JX24)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Info'!AW25),"",'Funding Info'!AW25)</f>
        <v/>
      </c>
      <c r="G21" s="104" t="str">
        <f>+IF(ISBLANK('Funding Info'!AX25),"",'Funding Info'!AX25)</f>
        <v/>
      </c>
      <c r="H21" s="104">
        <f>+IF(ISBLANK('Funding Info'!AY25),"",'Funding Info'!AY25)</f>
        <v>0</v>
      </c>
      <c r="I21" s="95" t="str">
        <f>+IF(ISBLANK('Funding Info'!JX25),"",'Funding Info'!JX25)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Info'!AW26),"",'Funding Info'!AW26)</f>
        <v/>
      </c>
      <c r="G22" s="104" t="str">
        <f>+IF(ISBLANK('Funding Info'!AX26),"",'Funding Info'!AX26)</f>
        <v/>
      </c>
      <c r="H22" s="104">
        <f>+IF(ISBLANK('Funding Info'!AY26),"",'Funding Info'!AY26)</f>
        <v>0</v>
      </c>
      <c r="I22" s="95" t="str">
        <f>+IF(ISBLANK('Funding Info'!JX26),"",'Funding Info'!JX26)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Info'!AW27),"",'Funding Info'!AW27)</f>
        <v/>
      </c>
      <c r="G23" s="104" t="str">
        <f>+IF(ISBLANK('Funding Info'!AX27),"",'Funding Info'!AX27)</f>
        <v/>
      </c>
      <c r="H23" s="104">
        <f>+IF(ISBLANK('Funding Info'!AY27),"",'Funding Info'!AY27)</f>
        <v>0</v>
      </c>
      <c r="I23" s="95" t="str">
        <f>+IF(ISBLANK('Funding Info'!JX27),"",'Funding Info'!JX27)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Info'!AW28),"",'Funding Info'!AW28)</f>
        <v/>
      </c>
      <c r="G24" s="104" t="str">
        <f>+IF(ISBLANK('Funding Info'!AX28),"",'Funding Info'!AX28)</f>
        <v/>
      </c>
      <c r="H24" s="104">
        <f>+IF(ISBLANK('Funding Info'!AY28),"",'Funding Info'!AY28)</f>
        <v>0</v>
      </c>
      <c r="I24" s="95" t="str">
        <f>+IF(ISBLANK('Funding Info'!JX28),"",'Funding Info'!JX28)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Info'!AW29),"",'Funding Info'!AW29)</f>
        <v/>
      </c>
      <c r="G25" s="104" t="str">
        <f>+IF(ISBLANK('Funding Info'!AX29),"",'Funding Info'!AX29)</f>
        <v/>
      </c>
      <c r="H25" s="104">
        <f>+IF(ISBLANK('Funding Info'!AY29),"",'Funding Info'!AY29)</f>
        <v>0</v>
      </c>
      <c r="I25" s="95" t="str">
        <f>+IF(ISBLANK('Funding Info'!JX29),"",'Funding Info'!JX29)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Info'!AW30),"",'Funding Info'!AW30)</f>
        <v/>
      </c>
      <c r="G26" s="104" t="str">
        <f>+IF(ISBLANK('Funding Info'!AX30),"",'Funding Info'!AX30)</f>
        <v/>
      </c>
      <c r="H26" s="104">
        <f>+IF(ISBLANK('Funding Info'!AY30),"",'Funding Info'!AY30)</f>
        <v>0</v>
      </c>
      <c r="I26" s="95" t="str">
        <f>+IF(ISBLANK('Funding Info'!JX30),"",'Funding Info'!JX30)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Info'!AW31),"",'Funding Info'!AW31)</f>
        <v/>
      </c>
      <c r="G27" s="104" t="str">
        <f>+IF(ISBLANK('Funding Info'!AX31),"",'Funding Info'!AX31)</f>
        <v/>
      </c>
      <c r="H27" s="104">
        <f>+IF(ISBLANK('Funding Info'!AY31),"",'Funding Info'!AY31)</f>
        <v>0</v>
      </c>
      <c r="I27" s="95" t="str">
        <f>+IF(ISBLANK('Funding Info'!JX31),"",'Funding Info'!JX31)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Info'!AW32),"",'Funding Info'!AW32)</f>
        <v/>
      </c>
      <c r="G28" s="104" t="str">
        <f>+IF(ISBLANK('Funding Info'!AX32),"",'Funding Info'!AX32)</f>
        <v/>
      </c>
      <c r="H28" s="104">
        <f>+IF(ISBLANK('Funding Info'!AY32),"",'Funding Info'!AY32)</f>
        <v>0</v>
      </c>
      <c r="I28" s="95" t="str">
        <f>+IF(ISBLANK('Funding Info'!JX32),"",'Funding Info'!JX32)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Info'!AW33),"",'Funding Info'!AW33)</f>
        <v/>
      </c>
      <c r="G29" s="104" t="str">
        <f>+IF(ISBLANK('Funding Info'!AX33),"",'Funding Info'!AX33)</f>
        <v/>
      </c>
      <c r="H29" s="104">
        <f>+IF(ISBLANK('Funding Info'!AY33),"",'Funding Info'!AY33)</f>
        <v>0</v>
      </c>
      <c r="I29" s="95" t="str">
        <f>+IF(ISBLANK('Funding Info'!JX33),"",'Funding Info'!JX33)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Info'!AW35),"",'Funding Info'!AW35)</f>
        <v/>
      </c>
      <c r="G30" s="104" t="str">
        <f>+IF(ISBLANK('Funding Info'!AX35),"",'Funding Info'!AX35)</f>
        <v/>
      </c>
      <c r="H30" s="104">
        <f>+IF(ISBLANK('Funding Info'!AY35),"",'Funding Info'!AY35)</f>
        <v>0</v>
      </c>
      <c r="I30" s="95" t="str">
        <f>+IF(ISBLANK('Funding Info'!JX35),"",'Funding Info'!JX35)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Info'!AW36),"",'Funding Info'!AW36)</f>
        <v/>
      </c>
      <c r="G31" s="104" t="str">
        <f>+IF(ISBLANK('Funding Info'!AX36),"",'Funding Info'!AX36)</f>
        <v/>
      </c>
      <c r="H31" s="104">
        <f>+IF(ISBLANK('Funding Info'!AY36),"",'Funding Info'!AY36)</f>
        <v>0</v>
      </c>
      <c r="I31" s="95" t="str">
        <f>+IF(ISBLANK('Funding Info'!JX36),"",'Funding Info'!JX36)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Info'!AW37),"",'Funding Info'!AW37)</f>
        <v/>
      </c>
      <c r="G32" s="104" t="str">
        <f>+IF(ISBLANK('Funding Info'!AX37),"",'Funding Info'!AX37)</f>
        <v/>
      </c>
      <c r="H32" s="104">
        <f>+IF(ISBLANK('Funding Info'!AY37),"",'Funding Info'!AY37)</f>
        <v>0</v>
      </c>
      <c r="I32" s="95" t="str">
        <f>+IF(ISBLANK('Funding Info'!JX37),"",'Funding Info'!JX37)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Info'!AW38),"",'Funding Info'!AW38)</f>
        <v/>
      </c>
      <c r="G33" s="104" t="str">
        <f>+IF(ISBLANK('Funding Info'!AX38),"",'Funding Info'!AX38)</f>
        <v/>
      </c>
      <c r="H33" s="104">
        <f>+IF(ISBLANK('Funding Info'!AY38),"",'Funding Info'!AY38)</f>
        <v>0</v>
      </c>
      <c r="I33" s="95" t="str">
        <f>+IF(ISBLANK('Funding Info'!JX38),"",'Funding Info'!JX38)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Info'!AW39),"",'Funding Info'!AW39)</f>
        <v/>
      </c>
      <c r="G34" s="104" t="str">
        <f>+IF(ISBLANK('Funding Info'!AX39),"",'Funding Info'!AX39)</f>
        <v/>
      </c>
      <c r="H34" s="104">
        <f>+IF(ISBLANK('Funding Info'!AY39),"",'Funding Info'!AY39)</f>
        <v>0</v>
      </c>
      <c r="I34" s="95" t="str">
        <f>+IF(ISBLANK('Funding Info'!JX39),"",'Funding Info'!JX39)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15005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[1]Overview!B19</f>
        <v>Cudahy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[1]Overview!C19</f>
        <v>472761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Info'!AZ3),"",'Funding Info'!AZ3)</f>
        <v>3139</v>
      </c>
      <c r="G5" s="104" t="str">
        <f>+IF(ISBLANK('Funding Info'!BA3),"",'Funding Info'!BA3)</f>
        <v/>
      </c>
      <c r="H5" s="104">
        <f>+IF(ISBLANK('Funding Info'!BB3),"",'Funding Info'!BB3)</f>
        <v>3139</v>
      </c>
      <c r="I5" s="95" t="str">
        <f>+IF(ISBLANK('Funding Info'!JY3),"",'Funding Info'!JY3)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Info'!AZ5),"",'Funding Info'!AZ5)</f>
        <v/>
      </c>
      <c r="G6" s="104" t="str">
        <f>+IF(ISBLANK('Funding Info'!BA5),"",'Funding Info'!BA5)</f>
        <v/>
      </c>
      <c r="H6" s="104">
        <f>+IF(ISBLANK('Funding Info'!BB5),"",'Funding Info'!BB5)</f>
        <v>0</v>
      </c>
      <c r="I6" s="95" t="str">
        <f>+IF(ISBLANK('Funding Info'!JY5),"",'Funding Info'!JY5)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Info'!AZ7),"",'Funding Info'!AZ7)</f>
        <v/>
      </c>
      <c r="G7" s="104" t="str">
        <f>+IF(ISBLANK('Funding Info'!BA7),"",'Funding Info'!BA7)</f>
        <v/>
      </c>
      <c r="H7" s="104">
        <f>+IF(ISBLANK('Funding Info'!BB7),"",'Funding Info'!BB7)</f>
        <v>0</v>
      </c>
      <c r="I7" s="95" t="str">
        <f>+IF(ISBLANK('Funding Info'!JY7),"",'Funding Info'!JY7)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Info'!AZ8),"",'Funding Info'!AZ8)</f>
        <v>12000</v>
      </c>
      <c r="G8" s="104" t="str">
        <f>+IF(ISBLANK('Funding Info'!BA8),"",'Funding Info'!BA8)</f>
        <v/>
      </c>
      <c r="H8" s="104">
        <f>+IF(ISBLANK('Funding Info'!BB8),"",'Funding Info'!BB8)</f>
        <v>12000</v>
      </c>
      <c r="I8" s="95" t="str">
        <f>+IF(ISBLANK('Funding Info'!JY8),"",'Funding Info'!JY8)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Info'!AZ9),"",'Funding Info'!AZ9)</f>
        <v/>
      </c>
      <c r="G9" s="104" t="str">
        <f>+IF(ISBLANK('Funding Info'!BA9),"",'Funding Info'!BA9)</f>
        <v/>
      </c>
      <c r="H9" s="104">
        <f>+IF(ISBLANK('Funding Info'!BB9),"",'Funding Info'!BB9)</f>
        <v>0</v>
      </c>
      <c r="I9" s="95" t="str">
        <f>+IF(ISBLANK('Funding Info'!JY9),"",'Funding Info'!JY9)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Info'!AZ10),"",'Funding Info'!AZ10)</f>
        <v/>
      </c>
      <c r="G10" s="104" t="str">
        <f>+IF(ISBLANK('Funding Info'!BA10),"",'Funding Info'!BA10)</f>
        <v/>
      </c>
      <c r="H10" s="104">
        <f>+IF(ISBLANK('Funding Info'!BB10),"",'Funding Info'!BB10)</f>
        <v>0</v>
      </c>
      <c r="I10" s="95" t="str">
        <f>+IF(ISBLANK('Funding Info'!JY10),"",'Funding Info'!JY10)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Info'!AZ11),"",'Funding Info'!AZ11)</f>
        <v/>
      </c>
      <c r="G11" s="104" t="str">
        <f>+IF(ISBLANK('Funding Info'!BA11),"",'Funding Info'!BA11)</f>
        <v/>
      </c>
      <c r="H11" s="104">
        <f>+IF(ISBLANK('Funding Info'!BB11),"",'Funding Info'!BB11)</f>
        <v>0</v>
      </c>
      <c r="I11" s="95" t="str">
        <f>+IF(ISBLANK('Funding Info'!JY11),"",'Funding Info'!JY11)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Info'!AZ13),"",'Funding Info'!AZ13)</f>
        <v/>
      </c>
      <c r="G12" s="104" t="str">
        <f>+IF(ISBLANK('Funding Info'!BA13),"",'Funding Info'!BA13)</f>
        <v/>
      </c>
      <c r="H12" s="104">
        <f>+IF(ISBLANK('Funding Info'!BB13),"",'Funding Info'!BB13)</f>
        <v>0</v>
      </c>
      <c r="I12" s="95" t="str">
        <f>+IF(ISBLANK('Funding Info'!JY13),"",'Funding Info'!JY13)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Info'!AZ14),"",'Funding Info'!AZ14)</f>
        <v/>
      </c>
      <c r="G13" s="104" t="str">
        <f>+IF(ISBLANK('Funding Info'!BA14),"",'Funding Info'!BA14)</f>
        <v/>
      </c>
      <c r="H13" s="104">
        <f>+IF(ISBLANK('Funding Info'!BB14),"",'Funding Info'!BB14)</f>
        <v>0</v>
      </c>
      <c r="I13" s="95" t="str">
        <f>+IF(ISBLANK('Funding Info'!JY14),"",'Funding Info'!JY14)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Info'!AZ15),"",'Funding Info'!AZ15)</f>
        <v/>
      </c>
      <c r="G14" s="104" t="str">
        <f>+IF(ISBLANK('Funding Info'!BA15),"",'Funding Info'!BA15)</f>
        <v/>
      </c>
      <c r="H14" s="104">
        <f>+IF(ISBLANK('Funding Info'!BB15),"",'Funding Info'!BB15)</f>
        <v>0</v>
      </c>
      <c r="I14" s="95" t="str">
        <f>+IF(ISBLANK('Funding Info'!JY15),"",'Funding Info'!JY15)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Info'!AZ16),"",'Funding Info'!AZ16)</f>
        <v>7534</v>
      </c>
      <c r="G15" s="104" t="str">
        <f>+IF(ISBLANK('Funding Info'!BA16),"",'Funding Info'!BA16)</f>
        <v/>
      </c>
      <c r="H15" s="104">
        <f>+IF(ISBLANK('Funding Info'!BB16),"",'Funding Info'!BB16)</f>
        <v>7534</v>
      </c>
      <c r="I15" s="95" t="str">
        <f>+IF(ISBLANK('Funding Info'!JY16),"",'Funding Info'!JY16)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Info'!AZ17),"",'Funding Info'!AZ17)</f>
        <v/>
      </c>
      <c r="G16" s="104" t="str">
        <f>+IF(ISBLANK('Funding Info'!BA17),"",'Funding Info'!BA17)</f>
        <v/>
      </c>
      <c r="H16" s="104">
        <f>+IF(ISBLANK('Funding Info'!BB17),"",'Funding Info'!BB17)</f>
        <v>0</v>
      </c>
      <c r="I16" s="95" t="str">
        <f>+IF(ISBLANK('Funding Info'!JY17),"",'Funding Info'!JY17)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Info'!AZ18),"",'Funding Info'!AZ18)</f>
        <v>8875</v>
      </c>
      <c r="G17" s="104" t="str">
        <f>+IF(ISBLANK('Funding Info'!BA18),"",'Funding Info'!BA18)</f>
        <v/>
      </c>
      <c r="H17" s="104">
        <f>+IF(ISBLANK('Funding Info'!BB18),"",'Funding Info'!BB18)</f>
        <v>8875</v>
      </c>
      <c r="I17" s="95" t="str">
        <f>+IF(ISBLANK('Funding Info'!JY18),"",'Funding Info'!JY18)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Info'!AZ19),"",'Funding Info'!AZ19)</f>
        <v/>
      </c>
      <c r="G18" s="104" t="str">
        <f>+IF(ISBLANK('Funding Info'!BA19),"",'Funding Info'!BA19)</f>
        <v/>
      </c>
      <c r="H18" s="104">
        <f>+IF(ISBLANK('Funding Info'!BB19),"",'Funding Info'!BB19)</f>
        <v>0</v>
      </c>
      <c r="I18" s="95" t="str">
        <f>+IF(ISBLANK('Funding Info'!JY19),"",'Funding Info'!JY19)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Info'!AZ23),"",'Funding Info'!AZ23)</f>
        <v/>
      </c>
      <c r="G19" s="104" t="str">
        <f>+IF(ISBLANK('Funding Info'!BA23),"",'Funding Info'!BA23)</f>
        <v/>
      </c>
      <c r="H19" s="104">
        <f>+IF(ISBLANK('Funding Info'!BB23),"",'Funding Info'!BB23)</f>
        <v>0</v>
      </c>
      <c r="I19" s="95" t="str">
        <f>+IF(ISBLANK('Funding Info'!JY23),"",'Funding Info'!JY23)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Info'!AZ24),"",'Funding Info'!AZ24)</f>
        <v/>
      </c>
      <c r="G20" s="104" t="str">
        <f>+IF(ISBLANK('Funding Info'!BA24),"",'Funding Info'!BA24)</f>
        <v/>
      </c>
      <c r="H20" s="104">
        <f>+IF(ISBLANK('Funding Info'!BB24),"",'Funding Info'!BB24)</f>
        <v>0</v>
      </c>
      <c r="I20" s="95" t="str">
        <f>+IF(ISBLANK('Funding Info'!JY24),"",'Funding Info'!JY24)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Info'!AZ25),"",'Funding Info'!AZ25)</f>
        <v/>
      </c>
      <c r="G21" s="104" t="str">
        <f>+IF(ISBLANK('Funding Info'!BA25),"",'Funding Info'!BA25)</f>
        <v/>
      </c>
      <c r="H21" s="104">
        <f>+IF(ISBLANK('Funding Info'!BB25),"",'Funding Info'!BB25)</f>
        <v>0</v>
      </c>
      <c r="I21" s="95" t="str">
        <f>+IF(ISBLANK('Funding Info'!JY25),"",'Funding Info'!JY25)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Info'!AZ26),"",'Funding Info'!AZ26)</f>
        <v/>
      </c>
      <c r="G22" s="104" t="str">
        <f>+IF(ISBLANK('Funding Info'!BA26),"",'Funding Info'!BA26)</f>
        <v/>
      </c>
      <c r="H22" s="104">
        <f>+IF(ISBLANK('Funding Info'!BB26),"",'Funding Info'!BB26)</f>
        <v>0</v>
      </c>
      <c r="I22" s="95" t="str">
        <f>+IF(ISBLANK('Funding Info'!JY26),"",'Funding Info'!JY26)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Info'!AZ27),"",'Funding Info'!AZ27)</f>
        <v/>
      </c>
      <c r="G23" s="104" t="str">
        <f>+IF(ISBLANK('Funding Info'!BA27),"",'Funding Info'!BA27)</f>
        <v/>
      </c>
      <c r="H23" s="104">
        <f>+IF(ISBLANK('Funding Info'!BB27),"",'Funding Info'!BB27)</f>
        <v>0</v>
      </c>
      <c r="I23" s="95" t="str">
        <f>+IF(ISBLANK('Funding Info'!JY27),"",'Funding Info'!JY27)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Info'!AZ28),"",'Funding Info'!AZ28)</f>
        <v/>
      </c>
      <c r="G24" s="104" t="str">
        <f>+IF(ISBLANK('Funding Info'!BA28),"",'Funding Info'!BA28)</f>
        <v/>
      </c>
      <c r="H24" s="104">
        <f>+IF(ISBLANK('Funding Info'!BB28),"",'Funding Info'!BB28)</f>
        <v>0</v>
      </c>
      <c r="I24" s="95" t="str">
        <f>+IF(ISBLANK('Funding Info'!JY28),"",'Funding Info'!JY28)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Info'!AZ29),"",'Funding Info'!AZ29)</f>
        <v/>
      </c>
      <c r="G25" s="104" t="str">
        <f>+IF(ISBLANK('Funding Info'!BA29),"",'Funding Info'!BA29)</f>
        <v/>
      </c>
      <c r="H25" s="104">
        <f>+IF(ISBLANK('Funding Info'!BB29),"",'Funding Info'!BB29)</f>
        <v>0</v>
      </c>
      <c r="I25" s="95" t="str">
        <f>+IF(ISBLANK('Funding Info'!JY29),"",'Funding Info'!JY29)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Info'!AZ30),"",'Funding Info'!AZ30)</f>
        <v/>
      </c>
      <c r="G26" s="104" t="str">
        <f>+IF(ISBLANK('Funding Info'!BA30),"",'Funding Info'!BA30)</f>
        <v/>
      </c>
      <c r="H26" s="104">
        <f>+IF(ISBLANK('Funding Info'!BB30),"",'Funding Info'!BB30)</f>
        <v>0</v>
      </c>
      <c r="I26" s="95" t="str">
        <f>+IF(ISBLANK('Funding Info'!JY30),"",'Funding Info'!JY30)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Info'!AZ31),"",'Funding Info'!AZ31)</f>
        <v/>
      </c>
      <c r="G27" s="104" t="str">
        <f>+IF(ISBLANK('Funding Info'!BA31),"",'Funding Info'!BA31)</f>
        <v/>
      </c>
      <c r="H27" s="104">
        <f>+IF(ISBLANK('Funding Info'!BB31),"",'Funding Info'!BB31)</f>
        <v>0</v>
      </c>
      <c r="I27" s="95" t="str">
        <f>+IF(ISBLANK('Funding Info'!JY31),"",'Funding Info'!JY31)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Info'!AZ32),"",'Funding Info'!AZ32)</f>
        <v/>
      </c>
      <c r="G28" s="104" t="str">
        <f>+IF(ISBLANK('Funding Info'!BA32),"",'Funding Info'!BA32)</f>
        <v/>
      </c>
      <c r="H28" s="104">
        <f>+IF(ISBLANK('Funding Info'!BB32),"",'Funding Info'!BB32)</f>
        <v>0</v>
      </c>
      <c r="I28" s="95" t="str">
        <f>+IF(ISBLANK('Funding Info'!JY32),"",'Funding Info'!JY32)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Info'!AZ33),"",'Funding Info'!AZ33)</f>
        <v/>
      </c>
      <c r="G29" s="104" t="str">
        <f>+IF(ISBLANK('Funding Info'!BA33),"",'Funding Info'!BA33)</f>
        <v/>
      </c>
      <c r="H29" s="104">
        <f>+IF(ISBLANK('Funding Info'!BB33),"",'Funding Info'!BB33)</f>
        <v>0</v>
      </c>
      <c r="I29" s="95" t="str">
        <f>+IF(ISBLANK('Funding Info'!JY33),"",'Funding Info'!JY33)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Info'!AZ35),"",'Funding Info'!AZ35)</f>
        <v/>
      </c>
      <c r="G30" s="104" t="str">
        <f>+IF(ISBLANK('Funding Info'!BA35),"",'Funding Info'!BA35)</f>
        <v/>
      </c>
      <c r="H30" s="104">
        <f>+IF(ISBLANK('Funding Info'!BB35),"",'Funding Info'!BB35)</f>
        <v>0</v>
      </c>
      <c r="I30" s="95" t="str">
        <f>+IF(ISBLANK('Funding Info'!JY35),"",'Funding Info'!JY35)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Info'!AZ36),"",'Funding Info'!AZ36)</f>
        <v/>
      </c>
      <c r="G31" s="104" t="str">
        <f>+IF(ISBLANK('Funding Info'!BA36),"",'Funding Info'!BA36)</f>
        <v/>
      </c>
      <c r="H31" s="104">
        <f>+IF(ISBLANK('Funding Info'!BB36),"",'Funding Info'!BB36)</f>
        <v>0</v>
      </c>
      <c r="I31" s="95" t="str">
        <f>+IF(ISBLANK('Funding Info'!JY36),"",'Funding Info'!JY36)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Info'!AZ37),"",'Funding Info'!AZ37)</f>
        <v/>
      </c>
      <c r="G32" s="104" t="str">
        <f>+IF(ISBLANK('Funding Info'!BA37),"",'Funding Info'!BA37)</f>
        <v/>
      </c>
      <c r="H32" s="104">
        <f>+IF(ISBLANK('Funding Info'!BB37),"",'Funding Info'!BB37)</f>
        <v>0</v>
      </c>
      <c r="I32" s="95" t="str">
        <f>+IF(ISBLANK('Funding Info'!JY37),"",'Funding Info'!JY37)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Info'!AZ38),"",'Funding Info'!AZ38)</f>
        <v/>
      </c>
      <c r="G33" s="104" t="str">
        <f>+IF(ISBLANK('Funding Info'!BA38),"",'Funding Info'!BA38)</f>
        <v/>
      </c>
      <c r="H33" s="104">
        <f>+IF(ISBLANK('Funding Info'!BB38),"",'Funding Info'!BB38)</f>
        <v>0</v>
      </c>
      <c r="I33" s="95" t="str">
        <f>+IF(ISBLANK('Funding Info'!JY38),"",'Funding Info'!JY38)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Info'!AZ39),"",'Funding Info'!AZ39)</f>
        <v/>
      </c>
      <c r="G34" s="104" t="str">
        <f>+IF(ISBLANK('Funding Info'!BA39),"",'Funding Info'!BA39)</f>
        <v/>
      </c>
      <c r="H34" s="104">
        <f>+IF(ISBLANK('Funding Info'!BB39),"",'Funding Info'!BB39)</f>
        <v>0</v>
      </c>
      <c r="I34" s="95" t="str">
        <f>+IF(ISBLANK('Funding Info'!JY39),"",'Funding Info'!JY39)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31548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80" zoomScaleNormal="80" workbookViewId="0">
      <pane ySplit="4" topLeftCell="A5" activePane="bottomLeft" state="frozen"/>
      <selection pane="bottomLeft" activeCell="A2" sqref="A1:E1048576"/>
    </sheetView>
  </sheetViews>
  <sheetFormatPr defaultColWidth="9.140625" defaultRowHeight="14.25"/>
  <cols>
    <col min="1" max="1" width="29.7109375" style="1" customWidth="1"/>
    <col min="2" max="2" width="14.7109375" style="3" bestFit="1" customWidth="1"/>
    <col min="3" max="3" width="19.28515625" style="3" bestFit="1" customWidth="1"/>
    <col min="4" max="4" width="14.28515625" style="3" customWidth="1"/>
    <col min="5" max="5" width="17.28515625" style="3" bestFit="1" customWidth="1"/>
    <col min="6" max="6" width="12.28515625" style="4" bestFit="1" customWidth="1"/>
    <col min="7" max="7" width="20.5703125" style="4" customWidth="1"/>
    <col min="8" max="8" width="16.28515625" style="4" hidden="1" customWidth="1"/>
    <col min="9" max="9" width="19.5703125" style="4" bestFit="1" customWidth="1"/>
    <col min="10" max="10" width="13.5703125" style="1" customWidth="1"/>
    <col min="11" max="11" width="16.28515625" style="1" bestFit="1" customWidth="1"/>
    <col min="12" max="12" width="15.42578125" style="3" customWidth="1"/>
    <col min="13" max="13" width="13.7109375" style="1" customWidth="1"/>
    <col min="14" max="14" width="14.140625" style="1" customWidth="1"/>
    <col min="15" max="15" width="27.5703125" style="1" customWidth="1"/>
    <col min="16" max="16" width="26.5703125" style="1" customWidth="1"/>
    <col min="17" max="17" width="16" style="1" customWidth="1"/>
    <col min="18" max="18" width="24.5703125" style="1" customWidth="1"/>
    <col min="19" max="19" width="47.28515625" style="1" bestFit="1" customWidth="1"/>
    <col min="20" max="20" width="9.140625" style="1"/>
    <col min="21" max="25" width="28.140625" style="2" customWidth="1"/>
    <col min="26" max="16384" width="9.140625" style="1"/>
  </cols>
  <sheetData>
    <row r="1" spans="1:25" ht="18">
      <c r="A1" s="287" t="s">
        <v>361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25" ht="15" thickBot="1"/>
    <row r="3" spans="1:25" ht="74.2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362</v>
      </c>
      <c r="G3" s="7" t="s">
        <v>363</v>
      </c>
      <c r="H3" s="7" t="s">
        <v>364</v>
      </c>
      <c r="I3" s="7" t="s">
        <v>5</v>
      </c>
      <c r="J3" s="5" t="s">
        <v>6</v>
      </c>
      <c r="K3" s="6" t="s">
        <v>7</v>
      </c>
      <c r="L3" s="6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S3" s="5" t="s">
        <v>15</v>
      </c>
      <c r="U3" s="8"/>
      <c r="V3" s="8"/>
      <c r="W3" s="8"/>
      <c r="X3" s="8"/>
      <c r="Y3" s="8"/>
    </row>
    <row r="4" spans="1:25" ht="33" customHeight="1" thickBot="1">
      <c r="A4" s="9" t="s">
        <v>16</v>
      </c>
      <c r="B4" s="10"/>
      <c r="C4" s="11"/>
      <c r="D4" s="10"/>
      <c r="E4" s="10"/>
      <c r="F4" s="12"/>
      <c r="G4" s="12"/>
      <c r="H4" s="12"/>
      <c r="I4" s="12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5" ht="15.75" thickBot="1">
      <c r="A5" s="13" t="s">
        <v>17</v>
      </c>
      <c r="B5" s="14" t="s">
        <v>18</v>
      </c>
      <c r="C5" s="15" t="s">
        <v>369</v>
      </c>
      <c r="D5" s="14" t="s">
        <v>19</v>
      </c>
      <c r="E5" s="14">
        <v>157720</v>
      </c>
      <c r="F5" s="16">
        <v>769700</v>
      </c>
      <c r="G5" s="16">
        <v>769700</v>
      </c>
      <c r="H5" s="17">
        <f t="shared" ref="H5:H21" si="0">(G5-F5)/F5</f>
        <v>0</v>
      </c>
      <c r="I5" s="16" t="s">
        <v>20</v>
      </c>
      <c r="J5" s="14" t="s">
        <v>21</v>
      </c>
      <c r="K5" s="14" t="s">
        <v>20</v>
      </c>
      <c r="L5" s="14" t="s">
        <v>20</v>
      </c>
      <c r="M5" s="14" t="s">
        <v>20</v>
      </c>
      <c r="N5" s="14" t="s">
        <v>20</v>
      </c>
      <c r="O5" s="14" t="s">
        <v>22</v>
      </c>
      <c r="P5" s="14" t="s">
        <v>22</v>
      </c>
      <c r="Q5" s="14" t="s">
        <v>20</v>
      </c>
      <c r="R5" s="14" t="s">
        <v>22</v>
      </c>
      <c r="S5" s="14" t="s">
        <v>23</v>
      </c>
    </row>
    <row r="6" spans="1:25" ht="15.75" thickBot="1">
      <c r="A6" s="18" t="s">
        <v>24</v>
      </c>
      <c r="B6" s="15" t="s">
        <v>25</v>
      </c>
      <c r="C6" s="15" t="s">
        <v>369</v>
      </c>
      <c r="D6" s="15" t="s">
        <v>26</v>
      </c>
      <c r="E6" s="15">
        <v>150321</v>
      </c>
      <c r="F6" s="19">
        <v>127968</v>
      </c>
      <c r="G6" s="20">
        <v>139858</v>
      </c>
      <c r="H6" s="17">
        <f t="shared" si="0"/>
        <v>9.2913853463365836E-2</v>
      </c>
      <c r="I6" s="19" t="s">
        <v>20</v>
      </c>
      <c r="J6" s="15" t="s">
        <v>20</v>
      </c>
      <c r="K6" s="15" t="s">
        <v>20</v>
      </c>
      <c r="L6" s="15" t="s">
        <v>20</v>
      </c>
      <c r="M6" s="15" t="s">
        <v>20</v>
      </c>
      <c r="N6" s="15" t="s">
        <v>20</v>
      </c>
      <c r="O6" s="15" t="s">
        <v>22</v>
      </c>
      <c r="P6" s="15" t="s">
        <v>22</v>
      </c>
      <c r="Q6" s="15" t="s">
        <v>20</v>
      </c>
      <c r="R6" s="15" t="s">
        <v>22</v>
      </c>
      <c r="S6" s="15" t="s">
        <v>27</v>
      </c>
    </row>
    <row r="7" spans="1:25" ht="15.75" thickBot="1">
      <c r="A7" s="18" t="s">
        <v>28</v>
      </c>
      <c r="B7" s="15" t="s">
        <v>18</v>
      </c>
      <c r="C7" s="15" t="s">
        <v>369</v>
      </c>
      <c r="D7" s="15" t="s">
        <v>19</v>
      </c>
      <c r="E7" s="15">
        <v>103010</v>
      </c>
      <c r="F7" s="19">
        <v>12303</v>
      </c>
      <c r="G7" s="19">
        <v>26700</v>
      </c>
      <c r="H7" s="17">
        <f t="shared" si="0"/>
        <v>1.1702023896610583</v>
      </c>
      <c r="I7" s="19" t="s">
        <v>20</v>
      </c>
      <c r="J7" s="15" t="s">
        <v>20</v>
      </c>
      <c r="K7" s="15" t="s">
        <v>20</v>
      </c>
      <c r="L7" s="15" t="s">
        <v>20</v>
      </c>
      <c r="M7" s="15" t="s">
        <v>20</v>
      </c>
      <c r="N7" s="15" t="s">
        <v>20</v>
      </c>
      <c r="O7" s="15" t="s">
        <v>22</v>
      </c>
      <c r="P7" s="15" t="s">
        <v>22</v>
      </c>
      <c r="Q7" s="15" t="s">
        <v>20</v>
      </c>
      <c r="R7" s="15" t="s">
        <v>22</v>
      </c>
      <c r="S7" s="15" t="s">
        <v>27</v>
      </c>
    </row>
    <row r="8" spans="1:25" ht="15.75" thickBot="1">
      <c r="A8" s="18" t="s">
        <v>29</v>
      </c>
      <c r="B8" s="15" t="s">
        <v>25</v>
      </c>
      <c r="C8" s="15" t="s">
        <v>369</v>
      </c>
      <c r="D8" s="15" t="s">
        <v>26</v>
      </c>
      <c r="E8" s="15">
        <v>150327</v>
      </c>
      <c r="F8" s="19">
        <v>0</v>
      </c>
      <c r="G8" s="19">
        <v>0</v>
      </c>
      <c r="H8" s="17" t="e">
        <f t="shared" si="0"/>
        <v>#DIV/0!</v>
      </c>
      <c r="I8" s="19" t="s">
        <v>20</v>
      </c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22</v>
      </c>
      <c r="P8" s="15" t="s">
        <v>22</v>
      </c>
      <c r="Q8" s="15" t="s">
        <v>20</v>
      </c>
      <c r="R8" s="15" t="s">
        <v>22</v>
      </c>
      <c r="S8" s="15" t="s">
        <v>27</v>
      </c>
    </row>
    <row r="9" spans="1:25" ht="30.75" customHeight="1" thickBot="1">
      <c r="A9" s="18" t="s">
        <v>30</v>
      </c>
      <c r="B9" s="15" t="s">
        <v>31</v>
      </c>
      <c r="C9" s="14" t="s">
        <v>387</v>
      </c>
      <c r="D9" s="15" t="s">
        <v>26</v>
      </c>
      <c r="E9" s="15" t="s">
        <v>32</v>
      </c>
      <c r="F9" s="20">
        <v>1236455</v>
      </c>
      <c r="G9" s="20">
        <v>1236455</v>
      </c>
      <c r="H9" s="17">
        <f t="shared" si="0"/>
        <v>0</v>
      </c>
      <c r="I9" s="19" t="s">
        <v>33</v>
      </c>
      <c r="J9" s="15" t="s">
        <v>21</v>
      </c>
      <c r="K9" s="15" t="s">
        <v>21</v>
      </c>
      <c r="L9" s="15" t="s">
        <v>20</v>
      </c>
      <c r="M9" s="15" t="s">
        <v>20</v>
      </c>
      <c r="N9" s="15" t="s">
        <v>21</v>
      </c>
      <c r="O9" s="21" t="s">
        <v>34</v>
      </c>
      <c r="P9" s="15" t="s">
        <v>35</v>
      </c>
      <c r="Q9" s="15" t="s">
        <v>20</v>
      </c>
      <c r="R9" s="15" t="s">
        <v>22</v>
      </c>
      <c r="S9" s="15" t="s">
        <v>36</v>
      </c>
    </row>
    <row r="10" spans="1:25" ht="45.75" thickBot="1">
      <c r="A10" s="18" t="s">
        <v>37</v>
      </c>
      <c r="B10" s="15" t="s">
        <v>25</v>
      </c>
      <c r="C10" s="14" t="s">
        <v>387</v>
      </c>
      <c r="D10" s="15" t="s">
        <v>26</v>
      </c>
      <c r="E10" s="15" t="s">
        <v>38</v>
      </c>
      <c r="F10" s="19">
        <v>4951289</v>
      </c>
      <c r="G10" s="19">
        <v>4951289</v>
      </c>
      <c r="H10" s="17">
        <f t="shared" si="0"/>
        <v>0</v>
      </c>
      <c r="I10" s="19" t="s">
        <v>39</v>
      </c>
      <c r="J10" s="15" t="s">
        <v>21</v>
      </c>
      <c r="K10" s="15" t="s">
        <v>20</v>
      </c>
      <c r="L10" s="15" t="s">
        <v>20</v>
      </c>
      <c r="M10" s="15" t="s">
        <v>21</v>
      </c>
      <c r="N10" s="15" t="s">
        <v>21</v>
      </c>
      <c r="O10" s="15" t="s">
        <v>40</v>
      </c>
      <c r="P10" s="15" t="s">
        <v>35</v>
      </c>
      <c r="Q10" s="15" t="s">
        <v>21</v>
      </c>
      <c r="R10" s="15" t="s">
        <v>41</v>
      </c>
      <c r="S10" s="15" t="s">
        <v>42</v>
      </c>
    </row>
    <row r="11" spans="1:25" ht="45.75" thickBot="1">
      <c r="A11" s="18" t="s">
        <v>43</v>
      </c>
      <c r="B11" s="15" t="s">
        <v>25</v>
      </c>
      <c r="C11" s="14" t="s">
        <v>387</v>
      </c>
      <c r="D11" s="15" t="s">
        <v>26</v>
      </c>
      <c r="E11" s="15">
        <v>155190</v>
      </c>
      <c r="F11" s="19">
        <v>476878</v>
      </c>
      <c r="G11" s="19">
        <v>476878</v>
      </c>
      <c r="H11" s="17">
        <f t="shared" si="0"/>
        <v>0</v>
      </c>
      <c r="I11" s="19" t="s">
        <v>20</v>
      </c>
      <c r="J11" s="15" t="s">
        <v>21</v>
      </c>
      <c r="K11" s="15" t="s">
        <v>20</v>
      </c>
      <c r="L11" s="15" t="s">
        <v>20</v>
      </c>
      <c r="M11" s="15" t="s">
        <v>20</v>
      </c>
      <c r="N11" s="15" t="s">
        <v>21</v>
      </c>
      <c r="O11" s="15" t="s">
        <v>44</v>
      </c>
      <c r="P11" s="15" t="s">
        <v>35</v>
      </c>
      <c r="Q11" s="15" t="s">
        <v>21</v>
      </c>
      <c r="R11" s="15" t="s">
        <v>45</v>
      </c>
      <c r="S11" s="15" t="s">
        <v>42</v>
      </c>
    </row>
    <row r="12" spans="1:25" ht="45.75" thickBot="1">
      <c r="A12" s="18" t="s">
        <v>46</v>
      </c>
      <c r="B12" s="15" t="s">
        <v>25</v>
      </c>
      <c r="C12" s="14" t="s">
        <v>387</v>
      </c>
      <c r="D12" s="15" t="s">
        <v>26</v>
      </c>
      <c r="E12" s="15">
        <v>155170</v>
      </c>
      <c r="F12" s="19">
        <v>628000</v>
      </c>
      <c r="G12" s="19">
        <v>628000</v>
      </c>
      <c r="H12" s="17">
        <f t="shared" si="0"/>
        <v>0</v>
      </c>
      <c r="I12" s="19"/>
      <c r="J12" s="15" t="s">
        <v>21</v>
      </c>
      <c r="K12" s="15" t="s">
        <v>20</v>
      </c>
      <c r="L12" s="15" t="s">
        <v>20</v>
      </c>
      <c r="M12" s="15" t="s">
        <v>21</v>
      </c>
      <c r="N12" s="15" t="s">
        <v>21</v>
      </c>
      <c r="O12" s="15" t="s">
        <v>40</v>
      </c>
      <c r="P12" s="15" t="s">
        <v>35</v>
      </c>
      <c r="Q12" s="15" t="s">
        <v>21</v>
      </c>
      <c r="R12" s="15" t="s">
        <v>41</v>
      </c>
      <c r="S12" s="15" t="s">
        <v>42</v>
      </c>
    </row>
    <row r="13" spans="1:25" ht="30.75" thickBot="1">
      <c r="A13" s="18" t="s">
        <v>47</v>
      </c>
      <c r="B13" s="15" t="s">
        <v>18</v>
      </c>
      <c r="C13" s="15" t="s">
        <v>369</v>
      </c>
      <c r="D13" s="15" t="s">
        <v>19</v>
      </c>
      <c r="E13" s="15" t="s">
        <v>48</v>
      </c>
      <c r="F13" s="19">
        <v>1019339</v>
      </c>
      <c r="G13" s="19">
        <v>1019339</v>
      </c>
      <c r="H13" s="17">
        <f t="shared" si="0"/>
        <v>0</v>
      </c>
      <c r="I13" s="19" t="s">
        <v>49</v>
      </c>
      <c r="J13" s="15" t="s">
        <v>20</v>
      </c>
      <c r="K13" s="15" t="s">
        <v>20</v>
      </c>
      <c r="L13" s="15" t="s">
        <v>20</v>
      </c>
      <c r="M13" s="15" t="s">
        <v>21</v>
      </c>
      <c r="N13" s="15" t="s">
        <v>21</v>
      </c>
      <c r="O13" s="15" t="s">
        <v>50</v>
      </c>
      <c r="P13" s="15" t="s">
        <v>35</v>
      </c>
      <c r="Q13" s="15" t="s">
        <v>21</v>
      </c>
      <c r="R13" s="15" t="s">
        <v>51</v>
      </c>
      <c r="S13" s="15" t="s">
        <v>52</v>
      </c>
    </row>
    <row r="14" spans="1:25" ht="15.75" thickBot="1">
      <c r="A14" s="18" t="s">
        <v>53</v>
      </c>
      <c r="B14" s="15" t="s">
        <v>18</v>
      </c>
      <c r="C14" s="15" t="s">
        <v>369</v>
      </c>
      <c r="D14" s="15" t="s">
        <v>19</v>
      </c>
      <c r="E14" s="15" t="s">
        <v>54</v>
      </c>
      <c r="F14" s="19">
        <v>145678</v>
      </c>
      <c r="G14" s="19">
        <v>145678</v>
      </c>
      <c r="H14" s="17">
        <f t="shared" si="0"/>
        <v>0</v>
      </c>
      <c r="I14" s="19" t="s">
        <v>20</v>
      </c>
      <c r="J14" s="15" t="s">
        <v>21</v>
      </c>
      <c r="K14" s="15" t="s">
        <v>20</v>
      </c>
      <c r="L14" s="15" t="s">
        <v>20</v>
      </c>
      <c r="M14" s="15" t="s">
        <v>21</v>
      </c>
      <c r="N14" s="15" t="s">
        <v>21</v>
      </c>
      <c r="O14" s="15" t="s">
        <v>50</v>
      </c>
      <c r="P14" s="15" t="s">
        <v>35</v>
      </c>
      <c r="Q14" s="15" t="s">
        <v>21</v>
      </c>
      <c r="R14" s="15" t="s">
        <v>55</v>
      </c>
      <c r="S14" s="15" t="s">
        <v>52</v>
      </c>
    </row>
    <row r="15" spans="1:25" ht="30.75" thickBot="1">
      <c r="A15" s="18" t="s">
        <v>56</v>
      </c>
      <c r="B15" s="15" t="s">
        <v>25</v>
      </c>
      <c r="C15" s="15" t="s">
        <v>369</v>
      </c>
      <c r="D15" s="15" t="s">
        <v>57</v>
      </c>
      <c r="E15" s="15" t="s">
        <v>58</v>
      </c>
      <c r="F15" s="19">
        <v>15191050</v>
      </c>
      <c r="G15" s="19">
        <v>14432000</v>
      </c>
      <c r="H15" s="17">
        <f t="shared" si="0"/>
        <v>-4.9966921312220025E-2</v>
      </c>
      <c r="I15" s="19" t="s">
        <v>381</v>
      </c>
      <c r="J15" s="15" t="s">
        <v>21</v>
      </c>
      <c r="K15" s="15" t="s">
        <v>20</v>
      </c>
      <c r="L15" s="15" t="s">
        <v>20</v>
      </c>
      <c r="M15" s="15" t="s">
        <v>59</v>
      </c>
      <c r="N15" s="15" t="s">
        <v>59</v>
      </c>
      <c r="O15" s="15" t="s">
        <v>60</v>
      </c>
      <c r="P15" s="15" t="s">
        <v>61</v>
      </c>
      <c r="Q15" s="15" t="s">
        <v>21</v>
      </c>
      <c r="R15" s="15" t="s">
        <v>62</v>
      </c>
      <c r="S15" s="15" t="s">
        <v>63</v>
      </c>
    </row>
    <row r="16" spans="1:25" ht="45.75" thickBot="1">
      <c r="A16" s="18" t="s">
        <v>64</v>
      </c>
      <c r="B16" s="15" t="s">
        <v>25</v>
      </c>
      <c r="C16" s="15" t="s">
        <v>388</v>
      </c>
      <c r="D16" s="15" t="s">
        <v>26</v>
      </c>
      <c r="E16" s="15">
        <v>65590</v>
      </c>
      <c r="F16" s="19">
        <v>1500</v>
      </c>
      <c r="G16" s="19">
        <v>1500</v>
      </c>
      <c r="H16" s="17">
        <f t="shared" si="0"/>
        <v>0</v>
      </c>
      <c r="I16" s="19" t="s">
        <v>65</v>
      </c>
      <c r="J16" s="15" t="s">
        <v>21</v>
      </c>
      <c r="K16" s="15" t="s">
        <v>20</v>
      </c>
      <c r="L16" s="15" t="s">
        <v>20</v>
      </c>
      <c r="M16" s="15" t="s">
        <v>20</v>
      </c>
      <c r="N16" s="15" t="s">
        <v>66</v>
      </c>
      <c r="O16" s="15" t="s">
        <v>60</v>
      </c>
      <c r="P16" s="15" t="s">
        <v>35</v>
      </c>
      <c r="Q16" s="15" t="s">
        <v>21</v>
      </c>
      <c r="R16" s="15" t="s">
        <v>67</v>
      </c>
      <c r="S16" s="15" t="s">
        <v>68</v>
      </c>
    </row>
    <row r="17" spans="1:25" ht="30.75" thickBot="1">
      <c r="A17" s="18" t="s">
        <v>69</v>
      </c>
      <c r="B17" s="15" t="s">
        <v>25</v>
      </c>
      <c r="C17" s="15" t="s">
        <v>388</v>
      </c>
      <c r="D17" s="15" t="s">
        <v>26</v>
      </c>
      <c r="E17" s="15" t="s">
        <v>70</v>
      </c>
      <c r="F17" s="19">
        <v>898026</v>
      </c>
      <c r="G17" s="19">
        <v>914136</v>
      </c>
      <c r="H17" s="17">
        <f t="shared" si="0"/>
        <v>1.793934696768245E-2</v>
      </c>
      <c r="I17" s="19" t="s">
        <v>386</v>
      </c>
      <c r="J17" s="15" t="s">
        <v>21</v>
      </c>
      <c r="K17" s="15" t="s">
        <v>20</v>
      </c>
      <c r="L17" s="15" t="s">
        <v>20</v>
      </c>
      <c r="M17" s="15" t="s">
        <v>71</v>
      </c>
      <c r="N17" s="15" t="s">
        <v>71</v>
      </c>
      <c r="O17" s="15" t="s">
        <v>60</v>
      </c>
      <c r="P17" s="15" t="s">
        <v>35</v>
      </c>
      <c r="Q17" s="15" t="s">
        <v>21</v>
      </c>
      <c r="R17" s="15" t="s">
        <v>67</v>
      </c>
      <c r="S17" s="21" t="s">
        <v>72</v>
      </c>
    </row>
    <row r="18" spans="1:25" ht="30.75" thickBot="1">
      <c r="A18" s="18" t="s">
        <v>73</v>
      </c>
      <c r="B18" s="15" t="s">
        <v>25</v>
      </c>
      <c r="C18" s="15" t="s">
        <v>369</v>
      </c>
      <c r="D18" s="15" t="s">
        <v>19</v>
      </c>
      <c r="E18" s="15" t="s">
        <v>74</v>
      </c>
      <c r="F18" s="19">
        <v>96413</v>
      </c>
      <c r="G18" s="19">
        <v>96413</v>
      </c>
      <c r="H18" s="22">
        <f t="shared" si="0"/>
        <v>0</v>
      </c>
      <c r="I18" s="19" t="s">
        <v>75</v>
      </c>
      <c r="J18" s="15"/>
      <c r="K18" s="15" t="s">
        <v>20</v>
      </c>
      <c r="L18" s="15" t="s">
        <v>20</v>
      </c>
      <c r="M18" s="15" t="s">
        <v>59</v>
      </c>
      <c r="N18" s="15" t="s">
        <v>59</v>
      </c>
      <c r="O18" s="15" t="s">
        <v>60</v>
      </c>
      <c r="P18" s="15" t="s">
        <v>61</v>
      </c>
      <c r="Q18" s="15" t="s">
        <v>21</v>
      </c>
      <c r="R18" s="15" t="s">
        <v>62</v>
      </c>
      <c r="S18" s="21" t="s">
        <v>382</v>
      </c>
    </row>
    <row r="19" spans="1:25" ht="30.75" thickBot="1">
      <c r="A19" s="18" t="s">
        <v>76</v>
      </c>
      <c r="B19" s="15" t="s">
        <v>25</v>
      </c>
      <c r="C19" s="15" t="s">
        <v>369</v>
      </c>
      <c r="D19" s="15" t="s">
        <v>57</v>
      </c>
      <c r="E19" s="15" t="s">
        <v>77</v>
      </c>
      <c r="F19" s="19">
        <v>495259</v>
      </c>
      <c r="G19" s="19">
        <v>495259</v>
      </c>
      <c r="H19" s="22">
        <f t="shared" si="0"/>
        <v>0</v>
      </c>
      <c r="I19" s="19" t="s">
        <v>78</v>
      </c>
      <c r="J19" s="15"/>
      <c r="K19" s="15" t="s">
        <v>20</v>
      </c>
      <c r="L19" s="15" t="s">
        <v>20</v>
      </c>
      <c r="M19" s="15" t="s">
        <v>59</v>
      </c>
      <c r="N19" s="15" t="s">
        <v>59</v>
      </c>
      <c r="O19" s="15" t="s">
        <v>60</v>
      </c>
      <c r="P19" s="15" t="s">
        <v>61</v>
      </c>
      <c r="Q19" s="15" t="s">
        <v>21</v>
      </c>
      <c r="R19" s="15" t="s">
        <v>62</v>
      </c>
      <c r="S19" s="21" t="s">
        <v>383</v>
      </c>
    </row>
    <row r="20" spans="1:25" ht="30.75" thickBot="1">
      <c r="A20" s="18" t="s">
        <v>79</v>
      </c>
      <c r="B20" s="15" t="s">
        <v>25</v>
      </c>
      <c r="C20" s="14" t="s">
        <v>387</v>
      </c>
      <c r="D20" s="15" t="s">
        <v>26</v>
      </c>
      <c r="E20" s="15">
        <v>155671</v>
      </c>
      <c r="F20" s="19">
        <v>83000</v>
      </c>
      <c r="G20" s="19">
        <v>36000</v>
      </c>
      <c r="H20" s="22">
        <f t="shared" si="0"/>
        <v>-0.5662650602409639</v>
      </c>
      <c r="I20" s="19" t="s">
        <v>20</v>
      </c>
      <c r="J20" s="15" t="s">
        <v>20</v>
      </c>
      <c r="K20" s="15" t="s">
        <v>20</v>
      </c>
      <c r="L20" s="15" t="s">
        <v>20</v>
      </c>
      <c r="M20" s="21" t="s">
        <v>80</v>
      </c>
      <c r="N20" s="21" t="s">
        <v>21</v>
      </c>
      <c r="O20" s="21" t="s">
        <v>81</v>
      </c>
      <c r="P20" s="21" t="s">
        <v>35</v>
      </c>
      <c r="Q20" s="21" t="s">
        <v>82</v>
      </c>
      <c r="R20" s="21" t="s">
        <v>83</v>
      </c>
      <c r="S20" s="21" t="s">
        <v>84</v>
      </c>
    </row>
    <row r="21" spans="1:25" ht="30.75" thickBot="1">
      <c r="A21" s="18" t="s">
        <v>85</v>
      </c>
      <c r="B21" s="15" t="s">
        <v>25</v>
      </c>
      <c r="C21" s="15" t="s">
        <v>369</v>
      </c>
      <c r="D21" s="15" t="s">
        <v>26</v>
      </c>
      <c r="E21" s="15">
        <v>155027</v>
      </c>
      <c r="F21" s="19">
        <v>373723</v>
      </c>
      <c r="G21" s="19">
        <v>373723</v>
      </c>
      <c r="H21" s="22">
        <f t="shared" si="0"/>
        <v>0</v>
      </c>
      <c r="I21" s="19" t="s">
        <v>20</v>
      </c>
      <c r="J21" s="15" t="s">
        <v>20</v>
      </c>
      <c r="K21" s="15" t="s">
        <v>20</v>
      </c>
      <c r="L21" s="15" t="s">
        <v>20</v>
      </c>
      <c r="M21" s="23" t="s">
        <v>86</v>
      </c>
      <c r="N21" s="23" t="s">
        <v>86</v>
      </c>
      <c r="O21" s="23" t="s">
        <v>87</v>
      </c>
      <c r="P21" s="23" t="s">
        <v>88</v>
      </c>
      <c r="Q21" s="23" t="s">
        <v>89</v>
      </c>
      <c r="R21" s="23" t="s">
        <v>90</v>
      </c>
      <c r="S21" s="21" t="s">
        <v>91</v>
      </c>
    </row>
    <row r="22" spans="1:25" ht="15.75" thickBot="1">
      <c r="A22" s="24" t="s">
        <v>92</v>
      </c>
      <c r="B22" s="25"/>
      <c r="C22" s="25"/>
      <c r="D22" s="25"/>
      <c r="E22" s="25"/>
      <c r="F22" s="26"/>
      <c r="G22" s="26"/>
      <c r="H22" s="26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25" ht="16.5" thickBot="1">
      <c r="A23" s="18" t="s">
        <v>93</v>
      </c>
      <c r="B23" s="15" t="s">
        <v>25</v>
      </c>
      <c r="C23" s="15" t="s">
        <v>369</v>
      </c>
      <c r="D23" s="15" t="s">
        <v>94</v>
      </c>
      <c r="E23" s="15" t="s">
        <v>95</v>
      </c>
      <c r="F23" s="19">
        <v>1625433</v>
      </c>
      <c r="G23" s="19">
        <v>1425208</v>
      </c>
      <c r="H23" s="17">
        <f>(G23-F23)/F23</f>
        <v>-0.12318256120061546</v>
      </c>
      <c r="I23" s="19" t="s">
        <v>96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 t="s">
        <v>97</v>
      </c>
      <c r="P23" s="15" t="s">
        <v>61</v>
      </c>
      <c r="Q23" s="15" t="s">
        <v>21</v>
      </c>
      <c r="R23" s="15" t="s">
        <v>98</v>
      </c>
      <c r="S23" s="15" t="s">
        <v>99</v>
      </c>
      <c r="U23" s="27"/>
      <c r="V23" s="27"/>
      <c r="W23" s="27"/>
      <c r="X23" s="27"/>
      <c r="Y23" s="27"/>
    </row>
    <row r="24" spans="1:25" ht="75.75" thickBot="1">
      <c r="A24" s="18" t="s">
        <v>100</v>
      </c>
      <c r="B24" s="15" t="s">
        <v>25</v>
      </c>
      <c r="C24" s="15" t="s">
        <v>369</v>
      </c>
      <c r="D24" s="15" t="s">
        <v>19</v>
      </c>
      <c r="E24" s="15" t="s">
        <v>101</v>
      </c>
      <c r="F24" s="19">
        <f>2887213-280000</f>
        <v>2607213</v>
      </c>
      <c r="G24" s="19">
        <v>2329659</v>
      </c>
      <c r="H24" s="17">
        <f>(G24-F24)/F24</f>
        <v>-0.10645620438376151</v>
      </c>
      <c r="I24" s="19" t="s">
        <v>375</v>
      </c>
      <c r="J24" s="15" t="s">
        <v>21</v>
      </c>
      <c r="K24" s="15" t="s">
        <v>21</v>
      </c>
      <c r="L24" s="15" t="s">
        <v>21</v>
      </c>
      <c r="M24" s="15" t="s">
        <v>21</v>
      </c>
      <c r="N24" s="15" t="s">
        <v>21</v>
      </c>
      <c r="O24" s="15" t="s">
        <v>368</v>
      </c>
      <c r="P24" s="15" t="s">
        <v>35</v>
      </c>
      <c r="Q24" s="15" t="s">
        <v>21</v>
      </c>
      <c r="R24" s="15" t="s">
        <v>102</v>
      </c>
      <c r="S24" s="15" t="s">
        <v>367</v>
      </c>
    </row>
    <row r="25" spans="1:25" ht="70.5" customHeight="1" thickBot="1">
      <c r="A25" s="18" t="s">
        <v>103</v>
      </c>
      <c r="B25" s="15" t="s">
        <v>25</v>
      </c>
      <c r="C25" s="15" t="s">
        <v>369</v>
      </c>
      <c r="D25" s="15" t="s">
        <v>26</v>
      </c>
      <c r="E25" s="15" t="s">
        <v>104</v>
      </c>
      <c r="F25" s="19">
        <v>422336</v>
      </c>
      <c r="G25" s="19" t="s">
        <v>374</v>
      </c>
      <c r="H25" s="17" t="e">
        <f>(G25-F25)/F25</f>
        <v>#VALUE!</v>
      </c>
      <c r="I25" s="19">
        <v>100000</v>
      </c>
      <c r="J25" s="15" t="s">
        <v>21</v>
      </c>
      <c r="K25" s="15" t="s">
        <v>21</v>
      </c>
      <c r="L25" s="15" t="s">
        <v>21</v>
      </c>
      <c r="M25" s="15" t="s">
        <v>21</v>
      </c>
      <c r="N25" s="15" t="s">
        <v>21</v>
      </c>
      <c r="O25" s="15" t="s">
        <v>368</v>
      </c>
      <c r="P25" s="15" t="s">
        <v>35</v>
      </c>
      <c r="Q25" s="15" t="s">
        <v>21</v>
      </c>
      <c r="R25" s="15" t="s">
        <v>105</v>
      </c>
      <c r="S25" s="15" t="s">
        <v>106</v>
      </c>
    </row>
    <row r="26" spans="1:25" ht="45.75" thickBot="1">
      <c r="A26" s="288" t="s">
        <v>107</v>
      </c>
      <c r="B26" s="284" t="s">
        <v>31</v>
      </c>
      <c r="C26" s="284" t="s">
        <v>369</v>
      </c>
      <c r="D26" s="284" t="s">
        <v>19</v>
      </c>
      <c r="E26" s="15" t="s">
        <v>108</v>
      </c>
      <c r="F26" s="291">
        <v>2379859</v>
      </c>
      <c r="G26" s="294" t="s">
        <v>373</v>
      </c>
      <c r="H26" s="297" t="e">
        <f>(G26-F26)/F26</f>
        <v>#VALUE!</v>
      </c>
      <c r="I26" s="300" t="s">
        <v>376</v>
      </c>
      <c r="J26" s="284" t="s">
        <v>20</v>
      </c>
      <c r="K26" s="284" t="s">
        <v>20</v>
      </c>
      <c r="L26" s="284" t="s">
        <v>21</v>
      </c>
      <c r="M26" s="284" t="s">
        <v>21</v>
      </c>
      <c r="N26" s="284" t="s">
        <v>21</v>
      </c>
      <c r="O26" s="15" t="s">
        <v>109</v>
      </c>
      <c r="P26" s="284" t="s">
        <v>35</v>
      </c>
      <c r="Q26" s="284" t="s">
        <v>21</v>
      </c>
      <c r="R26" s="284" t="s">
        <v>110</v>
      </c>
      <c r="S26" s="284" t="s">
        <v>371</v>
      </c>
    </row>
    <row r="27" spans="1:25" ht="30.75" thickBot="1">
      <c r="A27" s="289"/>
      <c r="B27" s="285"/>
      <c r="C27" s="285"/>
      <c r="D27" s="285"/>
      <c r="E27" s="15" t="s">
        <v>111</v>
      </c>
      <c r="F27" s="292"/>
      <c r="G27" s="295"/>
      <c r="H27" s="298"/>
      <c r="I27" s="301"/>
      <c r="J27" s="285"/>
      <c r="K27" s="285"/>
      <c r="L27" s="285"/>
      <c r="M27" s="285"/>
      <c r="N27" s="285"/>
      <c r="O27" s="15" t="s">
        <v>112</v>
      </c>
      <c r="P27" s="285"/>
      <c r="Q27" s="285"/>
      <c r="R27" s="285"/>
      <c r="S27" s="285"/>
    </row>
    <row r="28" spans="1:25" ht="30.75" thickBot="1">
      <c r="A28" s="290"/>
      <c r="B28" s="286"/>
      <c r="C28" s="286"/>
      <c r="D28" s="286"/>
      <c r="E28" s="15" t="s">
        <v>113</v>
      </c>
      <c r="F28" s="293"/>
      <c r="G28" s="296"/>
      <c r="H28" s="299"/>
      <c r="I28" s="302"/>
      <c r="J28" s="286"/>
      <c r="K28" s="286"/>
      <c r="L28" s="286"/>
      <c r="M28" s="286"/>
      <c r="N28" s="286"/>
      <c r="O28" s="15" t="s">
        <v>112</v>
      </c>
      <c r="P28" s="286"/>
      <c r="Q28" s="286"/>
      <c r="R28" s="286"/>
      <c r="S28" s="286"/>
    </row>
    <row r="29" spans="1:25" ht="15.75" thickBot="1">
      <c r="A29" s="18" t="s">
        <v>114</v>
      </c>
      <c r="B29" s="15" t="s">
        <v>25</v>
      </c>
      <c r="C29" s="15" t="s">
        <v>369</v>
      </c>
      <c r="D29" s="15" t="s">
        <v>94</v>
      </c>
      <c r="E29" s="15">
        <v>155957</v>
      </c>
      <c r="F29" s="19">
        <v>224000</v>
      </c>
      <c r="G29" s="19">
        <v>224000</v>
      </c>
      <c r="H29" s="17">
        <f>(G29-F29)/F29</f>
        <v>0</v>
      </c>
      <c r="I29" s="19" t="s">
        <v>20</v>
      </c>
      <c r="J29" s="15" t="s">
        <v>21</v>
      </c>
      <c r="K29" s="15" t="s">
        <v>20</v>
      </c>
      <c r="L29" s="15" t="s">
        <v>20</v>
      </c>
      <c r="M29" s="28" t="s">
        <v>21</v>
      </c>
      <c r="N29" s="29" t="s">
        <v>20</v>
      </c>
      <c r="O29" s="15" t="s">
        <v>21</v>
      </c>
      <c r="P29" s="15" t="s">
        <v>115</v>
      </c>
      <c r="Q29" s="15" t="s">
        <v>21</v>
      </c>
      <c r="R29" s="15" t="s">
        <v>55</v>
      </c>
      <c r="S29" s="15" t="s">
        <v>116</v>
      </c>
    </row>
    <row r="30" spans="1:25" ht="15.75" thickBot="1">
      <c r="A30" s="18" t="s">
        <v>117</v>
      </c>
      <c r="B30" s="15" t="s">
        <v>25</v>
      </c>
      <c r="C30" s="15" t="s">
        <v>369</v>
      </c>
      <c r="D30" s="15" t="s">
        <v>26</v>
      </c>
      <c r="E30" s="15">
        <v>155945</v>
      </c>
      <c r="F30" s="19">
        <v>197000</v>
      </c>
      <c r="G30" s="19">
        <v>197000</v>
      </c>
      <c r="H30" s="17">
        <f>(G30-F30)/F30</f>
        <v>0</v>
      </c>
      <c r="I30" s="19" t="s">
        <v>20</v>
      </c>
      <c r="J30" s="15" t="s">
        <v>20</v>
      </c>
      <c r="K30" s="15" t="s">
        <v>20</v>
      </c>
      <c r="L30" s="15" t="s">
        <v>20</v>
      </c>
      <c r="M30" s="28" t="s">
        <v>21</v>
      </c>
      <c r="N30" s="29" t="s">
        <v>20</v>
      </c>
      <c r="O30" s="15" t="s">
        <v>21</v>
      </c>
      <c r="P30" s="15" t="s">
        <v>115</v>
      </c>
      <c r="Q30" s="15" t="s">
        <v>21</v>
      </c>
      <c r="R30" s="15" t="s">
        <v>118</v>
      </c>
      <c r="S30" s="15" t="s">
        <v>116</v>
      </c>
    </row>
    <row r="31" spans="1:25" ht="15.75" thickBot="1">
      <c r="A31" s="18" t="s">
        <v>119</v>
      </c>
      <c r="B31" s="15" t="s">
        <v>25</v>
      </c>
      <c r="C31" s="15" t="s">
        <v>378</v>
      </c>
      <c r="D31" s="15" t="s">
        <v>26</v>
      </c>
      <c r="E31" s="15" t="s">
        <v>120</v>
      </c>
      <c r="F31" s="19">
        <v>730000</v>
      </c>
      <c r="G31" s="19">
        <v>730000</v>
      </c>
      <c r="H31" s="17">
        <f>(G31-F31)/F31</f>
        <v>0</v>
      </c>
      <c r="I31" s="19" t="s">
        <v>121</v>
      </c>
      <c r="J31" s="15" t="s">
        <v>21</v>
      </c>
      <c r="K31" s="15" t="s">
        <v>21</v>
      </c>
      <c r="L31" s="15" t="s">
        <v>21</v>
      </c>
      <c r="M31" s="15" t="s">
        <v>21</v>
      </c>
      <c r="N31" s="15" t="s">
        <v>21</v>
      </c>
      <c r="O31" s="15" t="s">
        <v>122</v>
      </c>
      <c r="P31" s="15" t="s">
        <v>123</v>
      </c>
      <c r="Q31" s="15" t="s">
        <v>21</v>
      </c>
      <c r="R31" s="15" t="s">
        <v>55</v>
      </c>
      <c r="S31" s="15" t="s">
        <v>124</v>
      </c>
      <c r="U31" s="1"/>
      <c r="V31" s="1"/>
      <c r="W31" s="1"/>
      <c r="X31" s="1"/>
      <c r="Y31" s="1"/>
    </row>
    <row r="32" spans="1:25" ht="15.75" thickBot="1">
      <c r="A32" s="18" t="s">
        <v>125</v>
      </c>
      <c r="B32" s="15" t="s">
        <v>18</v>
      </c>
      <c r="C32" s="15" t="s">
        <v>369</v>
      </c>
      <c r="D32" s="15" t="s">
        <v>19</v>
      </c>
      <c r="E32" s="15">
        <v>151734</v>
      </c>
      <c r="F32" s="19">
        <v>24748</v>
      </c>
      <c r="G32" s="19">
        <v>24748</v>
      </c>
      <c r="H32" s="17">
        <f t="shared" ref="H32:H33" si="1">(G32-F32)/F32</f>
        <v>0</v>
      </c>
      <c r="I32" s="19" t="s">
        <v>20</v>
      </c>
      <c r="J32" s="15" t="s">
        <v>21</v>
      </c>
      <c r="K32" s="15" t="s">
        <v>21</v>
      </c>
      <c r="L32" s="15" t="s">
        <v>20</v>
      </c>
      <c r="M32" s="15" t="s">
        <v>20</v>
      </c>
      <c r="N32" s="15" t="s">
        <v>21</v>
      </c>
      <c r="O32" s="15" t="s">
        <v>126</v>
      </c>
      <c r="P32" s="15" t="s">
        <v>35</v>
      </c>
      <c r="Q32" s="15" t="s">
        <v>20</v>
      </c>
      <c r="R32" s="15" t="s">
        <v>127</v>
      </c>
      <c r="S32" s="15" t="s">
        <v>128</v>
      </c>
    </row>
    <row r="33" spans="1:19" ht="15.75" thickBot="1">
      <c r="A33" s="18" t="s">
        <v>129</v>
      </c>
      <c r="B33" s="15" t="s">
        <v>18</v>
      </c>
      <c r="C33" s="15" t="s">
        <v>369</v>
      </c>
      <c r="D33" s="15" t="s">
        <v>19</v>
      </c>
      <c r="E33" s="15" t="s">
        <v>130</v>
      </c>
      <c r="F33" s="19">
        <v>23728</v>
      </c>
      <c r="G33" s="19">
        <v>23728</v>
      </c>
      <c r="H33" s="17">
        <f t="shared" si="1"/>
        <v>0</v>
      </c>
      <c r="I33" s="19" t="s">
        <v>131</v>
      </c>
      <c r="J33" s="15" t="s">
        <v>21</v>
      </c>
      <c r="K33" s="15" t="s">
        <v>21</v>
      </c>
      <c r="L33" s="15" t="s">
        <v>20</v>
      </c>
      <c r="M33" s="15" t="s">
        <v>20</v>
      </c>
      <c r="N33" s="15" t="s">
        <v>21</v>
      </c>
      <c r="O33" s="15" t="s">
        <v>126</v>
      </c>
      <c r="P33" s="15" t="s">
        <v>35</v>
      </c>
      <c r="Q33" s="15" t="s">
        <v>20</v>
      </c>
      <c r="R33" s="15" t="s">
        <v>127</v>
      </c>
      <c r="S33" s="15" t="s">
        <v>128</v>
      </c>
    </row>
    <row r="35" spans="1:19">
      <c r="A35" s="30" t="s">
        <v>372</v>
      </c>
    </row>
    <row r="37" spans="1:19" ht="15" thickBot="1"/>
    <row r="38" spans="1:19" ht="140.25" customHeight="1" thickBot="1">
      <c r="A38" s="85"/>
    </row>
  </sheetData>
  <mergeCells count="18">
    <mergeCell ref="A1:S1"/>
    <mergeCell ref="A26:A28"/>
    <mergeCell ref="B26:B28"/>
    <mergeCell ref="C26:C28"/>
    <mergeCell ref="D26:D28"/>
    <mergeCell ref="F26:F28"/>
    <mergeCell ref="G26:G28"/>
    <mergeCell ref="H26:H28"/>
    <mergeCell ref="I26:I28"/>
    <mergeCell ref="J26:J28"/>
    <mergeCell ref="R26:R28"/>
    <mergeCell ref="S26:S28"/>
    <mergeCell ref="K26:K28"/>
    <mergeCell ref="L26:L28"/>
    <mergeCell ref="M26:M28"/>
    <mergeCell ref="N26:N28"/>
    <mergeCell ref="P26:P28"/>
    <mergeCell ref="Q26:Q28"/>
  </mergeCells>
  <pageMargins left="0.25" right="0.25" top="0.75" bottom="0.75" header="0.3" footer="0.3"/>
  <pageSetup scale="2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[1]Overview!B20</f>
        <v>De Pere Department of Public Health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[1]Overview!C20</f>
        <v>472779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Info'!BC3),"",'Funding Info'!BC3)</f>
        <v>1724</v>
      </c>
      <c r="G5" s="104" t="str">
        <f>+IF(ISBLANK('Funding Info'!BD3),"",'Funding Info'!BD3)</f>
        <v/>
      </c>
      <c r="H5" s="104">
        <f>+IF(ISBLANK('Funding Info'!BE3),"",'Funding Info'!BE3)</f>
        <v>1724</v>
      </c>
      <c r="I5" s="95" t="str">
        <f>+IF(ISBLANK('Funding Info'!JZ3),"",'Funding Info'!JZ3)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Info'!BC5),"",'Funding Info'!BC5)</f>
        <v/>
      </c>
      <c r="G6" s="104" t="str">
        <f>+IF(ISBLANK('Funding Info'!BD5),"",'Funding Info'!BD5)</f>
        <v/>
      </c>
      <c r="H6" s="104">
        <f>+IF(ISBLANK('Funding Info'!BE5),"",'Funding Info'!BE5)</f>
        <v>0</v>
      </c>
      <c r="I6" s="95" t="str">
        <f>+IF(ISBLANK('Funding Info'!JZ5),"",'Funding Info'!JZ5)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Info'!BC7),"",'Funding Info'!BC7)</f>
        <v/>
      </c>
      <c r="G7" s="104" t="str">
        <f>+IF(ISBLANK('Funding Info'!BD7),"",'Funding Info'!BD7)</f>
        <v/>
      </c>
      <c r="H7" s="104">
        <f>+IF(ISBLANK('Funding Info'!BE7),"",'Funding Info'!BE7)</f>
        <v>0</v>
      </c>
      <c r="I7" s="95" t="str">
        <f>+IF(ISBLANK('Funding Info'!JZ7),"",'Funding Info'!JZ7)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Info'!BC8),"",'Funding Info'!BC8)</f>
        <v/>
      </c>
      <c r="G8" s="104" t="str">
        <f>+IF(ISBLANK('Funding Info'!BD8),"",'Funding Info'!BD8)</f>
        <v/>
      </c>
      <c r="H8" s="104">
        <f>+IF(ISBLANK('Funding Info'!BE8),"",'Funding Info'!BE8)</f>
        <v>0</v>
      </c>
      <c r="I8" s="95" t="str">
        <f>+IF(ISBLANK('Funding Info'!JZ8),"",'Funding Info'!JZ8)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Info'!BC9),"",'Funding Info'!BC9)</f>
        <v/>
      </c>
      <c r="G9" s="104" t="str">
        <f>+IF(ISBLANK('Funding Info'!BD9),"",'Funding Info'!BD9)</f>
        <v/>
      </c>
      <c r="H9" s="104">
        <f>+IF(ISBLANK('Funding Info'!BE9),"",'Funding Info'!BE9)</f>
        <v>0</v>
      </c>
      <c r="I9" s="95" t="str">
        <f>+IF(ISBLANK('Funding Info'!JZ9),"",'Funding Info'!JZ9)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Info'!BC10),"",'Funding Info'!BC10)</f>
        <v/>
      </c>
      <c r="G10" s="104" t="str">
        <f>+IF(ISBLANK('Funding Info'!BD10),"",'Funding Info'!BD10)</f>
        <v/>
      </c>
      <c r="H10" s="104">
        <f>+IF(ISBLANK('Funding Info'!BE10),"",'Funding Info'!BE10)</f>
        <v>0</v>
      </c>
      <c r="I10" s="95" t="str">
        <f>+IF(ISBLANK('Funding Info'!JZ10),"",'Funding Info'!JZ10)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Info'!BC11),"",'Funding Info'!BC11)</f>
        <v/>
      </c>
      <c r="G11" s="104" t="str">
        <f>+IF(ISBLANK('Funding Info'!BD11),"",'Funding Info'!BD11)</f>
        <v/>
      </c>
      <c r="H11" s="104">
        <f>+IF(ISBLANK('Funding Info'!BE11),"",'Funding Info'!BE11)</f>
        <v>0</v>
      </c>
      <c r="I11" s="95" t="str">
        <f>+IF(ISBLANK('Funding Info'!JZ11),"",'Funding Info'!JZ11)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Info'!BC13),"",'Funding Info'!BC13)</f>
        <v/>
      </c>
      <c r="G12" s="104" t="str">
        <f>+IF(ISBLANK('Funding Info'!BD13),"",'Funding Info'!BD13)</f>
        <v/>
      </c>
      <c r="H12" s="104">
        <f>+IF(ISBLANK('Funding Info'!BE13),"",'Funding Info'!BE13)</f>
        <v>0</v>
      </c>
      <c r="I12" s="95" t="str">
        <f>+IF(ISBLANK('Funding Info'!JZ13),"",'Funding Info'!JZ13)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Info'!BC14),"",'Funding Info'!BC14)</f>
        <v/>
      </c>
      <c r="G13" s="104" t="str">
        <f>+IF(ISBLANK('Funding Info'!BD14),"",'Funding Info'!BD14)</f>
        <v/>
      </c>
      <c r="H13" s="104">
        <f>+IF(ISBLANK('Funding Info'!BE14),"",'Funding Info'!BE14)</f>
        <v>0</v>
      </c>
      <c r="I13" s="95" t="str">
        <f>+IF(ISBLANK('Funding Info'!JZ14),"",'Funding Info'!JZ14)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Info'!BC15),"",'Funding Info'!BC15)</f>
        <v/>
      </c>
      <c r="G14" s="104" t="str">
        <f>+IF(ISBLANK('Funding Info'!BD15),"",'Funding Info'!BD15)</f>
        <v/>
      </c>
      <c r="H14" s="104">
        <f>+IF(ISBLANK('Funding Info'!BE15),"",'Funding Info'!BE15)</f>
        <v>0</v>
      </c>
      <c r="I14" s="95" t="str">
        <f>+IF(ISBLANK('Funding Info'!JZ15),"",'Funding Info'!JZ15)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Info'!BC16),"",'Funding Info'!BC16)</f>
        <v>7237</v>
      </c>
      <c r="G15" s="104" t="str">
        <f>+IF(ISBLANK('Funding Info'!BD16),"",'Funding Info'!BD16)</f>
        <v/>
      </c>
      <c r="H15" s="104">
        <f>+IF(ISBLANK('Funding Info'!BE16),"",'Funding Info'!BE16)</f>
        <v>7237</v>
      </c>
      <c r="I15" s="95" t="str">
        <f>+IF(ISBLANK('Funding Info'!JZ16),"",'Funding Info'!JZ16)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Info'!BC17),"",'Funding Info'!BC17)</f>
        <v/>
      </c>
      <c r="G16" s="104" t="str">
        <f>+IF(ISBLANK('Funding Info'!BD17),"",'Funding Info'!BD17)</f>
        <v/>
      </c>
      <c r="H16" s="104">
        <f>+IF(ISBLANK('Funding Info'!BE17),"",'Funding Info'!BE17)</f>
        <v>0</v>
      </c>
      <c r="I16" s="95" t="str">
        <f>+IF(ISBLANK('Funding Info'!JZ17),"",'Funding Info'!JZ17)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Info'!BC18),"",'Funding Info'!BC18)</f>
        <v>9537</v>
      </c>
      <c r="G17" s="104" t="str">
        <f>+IF(ISBLANK('Funding Info'!BD18),"",'Funding Info'!BD18)</f>
        <v/>
      </c>
      <c r="H17" s="104">
        <f>+IF(ISBLANK('Funding Info'!BE18),"",'Funding Info'!BE18)</f>
        <v>9537</v>
      </c>
      <c r="I17" s="95" t="str">
        <f>+IF(ISBLANK('Funding Info'!JZ18),"",'Funding Info'!JZ18)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Info'!BC19),"",'Funding Info'!BC19)</f>
        <v/>
      </c>
      <c r="G18" s="104" t="str">
        <f>+IF(ISBLANK('Funding Info'!BD19),"",'Funding Info'!BD19)</f>
        <v/>
      </c>
      <c r="H18" s="104">
        <f>+IF(ISBLANK('Funding Info'!BE19),"",'Funding Info'!BE19)</f>
        <v>0</v>
      </c>
      <c r="I18" s="95" t="str">
        <f>+IF(ISBLANK('Funding Info'!JZ19),"",'Funding Info'!JZ19)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Info'!BC23),"",'Funding Info'!BC23)</f>
        <v/>
      </c>
      <c r="G19" s="104" t="str">
        <f>+IF(ISBLANK('Funding Info'!BD23),"",'Funding Info'!BD23)</f>
        <v/>
      </c>
      <c r="H19" s="104">
        <f>+IF(ISBLANK('Funding Info'!BE23),"",'Funding Info'!BE23)</f>
        <v>0</v>
      </c>
      <c r="I19" s="95" t="str">
        <f>+IF(ISBLANK('Funding Info'!JZ23),"",'Funding Info'!JZ23)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Info'!BC24),"",'Funding Info'!BC24)</f>
        <v/>
      </c>
      <c r="G20" s="104" t="str">
        <f>+IF(ISBLANK('Funding Info'!BD24),"",'Funding Info'!BD24)</f>
        <v/>
      </c>
      <c r="H20" s="104">
        <f>+IF(ISBLANK('Funding Info'!BE24),"",'Funding Info'!BE24)</f>
        <v>0</v>
      </c>
      <c r="I20" s="95" t="str">
        <f>+IF(ISBLANK('Funding Info'!JZ24),"",'Funding Info'!JZ24)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Info'!BC25),"",'Funding Info'!BC25)</f>
        <v/>
      </c>
      <c r="G21" s="104" t="str">
        <f>+IF(ISBLANK('Funding Info'!BD25),"",'Funding Info'!BD25)</f>
        <v/>
      </c>
      <c r="H21" s="104">
        <f>+IF(ISBLANK('Funding Info'!BE25),"",'Funding Info'!BE25)</f>
        <v>0</v>
      </c>
      <c r="I21" s="95" t="str">
        <f>+IF(ISBLANK('Funding Info'!JZ25),"",'Funding Info'!JZ25)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Info'!BC26),"",'Funding Info'!BC26)</f>
        <v/>
      </c>
      <c r="G22" s="104" t="str">
        <f>+IF(ISBLANK('Funding Info'!BD26),"",'Funding Info'!BD26)</f>
        <v/>
      </c>
      <c r="H22" s="104">
        <f>+IF(ISBLANK('Funding Info'!BE26),"",'Funding Info'!BE26)</f>
        <v>0</v>
      </c>
      <c r="I22" s="95" t="str">
        <f>+IF(ISBLANK('Funding Info'!JZ26),"",'Funding Info'!JZ26)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Info'!BC27),"",'Funding Info'!BC27)</f>
        <v/>
      </c>
      <c r="G23" s="104" t="str">
        <f>+IF(ISBLANK('Funding Info'!BD27),"",'Funding Info'!BD27)</f>
        <v/>
      </c>
      <c r="H23" s="104">
        <f>+IF(ISBLANK('Funding Info'!BE27),"",'Funding Info'!BE27)</f>
        <v>0</v>
      </c>
      <c r="I23" s="95" t="str">
        <f>+IF(ISBLANK('Funding Info'!JZ27),"",'Funding Info'!JZ27)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Info'!BC28),"",'Funding Info'!BC28)</f>
        <v/>
      </c>
      <c r="G24" s="104" t="str">
        <f>+IF(ISBLANK('Funding Info'!BD28),"",'Funding Info'!BD28)</f>
        <v/>
      </c>
      <c r="H24" s="104">
        <f>+IF(ISBLANK('Funding Info'!BE28),"",'Funding Info'!BE28)</f>
        <v>0</v>
      </c>
      <c r="I24" s="95" t="str">
        <f>+IF(ISBLANK('Funding Info'!JZ28),"",'Funding Info'!JZ28)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Info'!BC29),"",'Funding Info'!BC29)</f>
        <v/>
      </c>
      <c r="G25" s="104" t="str">
        <f>+IF(ISBLANK('Funding Info'!BD29),"",'Funding Info'!BD29)</f>
        <v/>
      </c>
      <c r="H25" s="104">
        <f>+IF(ISBLANK('Funding Info'!BE29),"",'Funding Info'!BE29)</f>
        <v>0</v>
      </c>
      <c r="I25" s="95" t="str">
        <f>+IF(ISBLANK('Funding Info'!JZ29),"",'Funding Info'!JZ29)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Info'!BC30),"",'Funding Info'!BC30)</f>
        <v/>
      </c>
      <c r="G26" s="104" t="str">
        <f>+IF(ISBLANK('Funding Info'!BD30),"",'Funding Info'!BD30)</f>
        <v/>
      </c>
      <c r="H26" s="104">
        <f>+IF(ISBLANK('Funding Info'!BE30),"",'Funding Info'!BE30)</f>
        <v>0</v>
      </c>
      <c r="I26" s="95" t="str">
        <f>+IF(ISBLANK('Funding Info'!JZ30),"",'Funding Info'!JZ30)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Info'!BC31),"",'Funding Info'!BC31)</f>
        <v/>
      </c>
      <c r="G27" s="104" t="str">
        <f>+IF(ISBLANK('Funding Info'!BD31),"",'Funding Info'!BD31)</f>
        <v/>
      </c>
      <c r="H27" s="104">
        <f>+IF(ISBLANK('Funding Info'!BE31),"",'Funding Info'!BE31)</f>
        <v>0</v>
      </c>
      <c r="I27" s="95" t="str">
        <f>+IF(ISBLANK('Funding Info'!JZ31),"",'Funding Info'!JZ31)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Info'!BC32),"",'Funding Info'!BC32)</f>
        <v/>
      </c>
      <c r="G28" s="104" t="str">
        <f>+IF(ISBLANK('Funding Info'!BD32),"",'Funding Info'!BD32)</f>
        <v/>
      </c>
      <c r="H28" s="104">
        <f>+IF(ISBLANK('Funding Info'!BE32),"",'Funding Info'!BE32)</f>
        <v>0</v>
      </c>
      <c r="I28" s="95" t="str">
        <f>+IF(ISBLANK('Funding Info'!JZ32),"",'Funding Info'!JZ32)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Info'!BC33),"",'Funding Info'!BC33)</f>
        <v/>
      </c>
      <c r="G29" s="104" t="str">
        <f>+IF(ISBLANK('Funding Info'!BD33),"",'Funding Info'!BD33)</f>
        <v/>
      </c>
      <c r="H29" s="104">
        <f>+IF(ISBLANK('Funding Info'!BE33),"",'Funding Info'!BE33)</f>
        <v>0</v>
      </c>
      <c r="I29" s="95" t="str">
        <f>+IF(ISBLANK('Funding Info'!JZ33),"",'Funding Info'!JZ33)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Info'!BC35),"",'Funding Info'!BC35)</f>
        <v/>
      </c>
      <c r="G30" s="104" t="str">
        <f>+IF(ISBLANK('Funding Info'!BD35),"",'Funding Info'!BD35)</f>
        <v/>
      </c>
      <c r="H30" s="104">
        <f>+IF(ISBLANK('Funding Info'!BE35),"",'Funding Info'!BE35)</f>
        <v>0</v>
      </c>
      <c r="I30" s="95" t="str">
        <f>+IF(ISBLANK('Funding Info'!JZ35),"",'Funding Info'!JZ35)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Info'!BC36),"",'Funding Info'!BC36)</f>
        <v/>
      </c>
      <c r="G31" s="104" t="str">
        <f>+IF(ISBLANK('Funding Info'!BD36),"",'Funding Info'!BD36)</f>
        <v/>
      </c>
      <c r="H31" s="104">
        <f>+IF(ISBLANK('Funding Info'!BE36),"",'Funding Info'!BE36)</f>
        <v>0</v>
      </c>
      <c r="I31" s="95" t="str">
        <f>+IF(ISBLANK('Funding Info'!JZ36),"",'Funding Info'!JZ36)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Info'!BC37),"",'Funding Info'!BC37)</f>
        <v/>
      </c>
      <c r="G32" s="104" t="str">
        <f>+IF(ISBLANK('Funding Info'!BD37),"",'Funding Info'!BD37)</f>
        <v/>
      </c>
      <c r="H32" s="104">
        <f>+IF(ISBLANK('Funding Info'!BE37),"",'Funding Info'!BE37)</f>
        <v>0</v>
      </c>
      <c r="I32" s="95" t="str">
        <f>+IF(ISBLANK('Funding Info'!JZ37),"",'Funding Info'!JZ37)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Info'!BC38),"",'Funding Info'!BC38)</f>
        <v/>
      </c>
      <c r="G33" s="104" t="str">
        <f>+IF(ISBLANK('Funding Info'!BD38),"",'Funding Info'!BD38)</f>
        <v/>
      </c>
      <c r="H33" s="104">
        <f>+IF(ISBLANK('Funding Info'!BE38),"",'Funding Info'!BE38)</f>
        <v>0</v>
      </c>
      <c r="I33" s="95" t="str">
        <f>+IF(ISBLANK('Funding Info'!JZ38),"",'Funding Info'!JZ38)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Info'!BC39),"",'Funding Info'!BC39)</f>
        <v/>
      </c>
      <c r="G34" s="104" t="str">
        <f>+IF(ISBLANK('Funding Info'!BD39),"",'Funding Info'!BD39)</f>
        <v/>
      </c>
      <c r="H34" s="104">
        <f>+IF(ISBLANK('Funding Info'!BE39),"",'Funding Info'!BE39)</f>
        <v>0</v>
      </c>
      <c r="I34" s="95" t="str">
        <f>+IF(ISBLANK('Funding Info'!JZ39),"",'Funding Info'!JZ39)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18498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[1]Overview!B21</f>
        <v>Dodge County Human Services &amp;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[1]Overview!C21</f>
        <v>14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Info'!BF3),"",'Funding Info'!BF3)</f>
        <v>10331</v>
      </c>
      <c r="G5" s="104" t="str">
        <f>+IF(ISBLANK('Funding Info'!BG3),"",'Funding Info'!BG3)</f>
        <v/>
      </c>
      <c r="H5" s="104">
        <f>+IF(ISBLANK('Funding Info'!BH3),"",'Funding Info'!BH3)</f>
        <v>10331</v>
      </c>
      <c r="I5" s="95" t="str">
        <f>+IF(ISBLANK('Funding Info'!KA3),"",'Funding Info'!KA3)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Info'!BF5),"",'Funding Info'!BF5)</f>
        <v/>
      </c>
      <c r="G6" s="104" t="str">
        <f>+IF(ISBLANK('Funding Info'!BG5),"",'Funding Info'!BG5)</f>
        <v/>
      </c>
      <c r="H6" s="104">
        <f>+IF(ISBLANK('Funding Info'!BH5),"",'Funding Info'!BH5)</f>
        <v>0</v>
      </c>
      <c r="I6" s="95" t="str">
        <f>+IF(ISBLANK('Funding Info'!KA5),"",'Funding Info'!KA5)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Info'!BF7),"",'Funding Info'!BF7)</f>
        <v/>
      </c>
      <c r="G7" s="104" t="str">
        <f>+IF(ISBLANK('Funding Info'!BG7),"",'Funding Info'!BG7)</f>
        <v/>
      </c>
      <c r="H7" s="104">
        <f>+IF(ISBLANK('Funding Info'!BH7),"",'Funding Info'!BH7)</f>
        <v>0</v>
      </c>
      <c r="I7" s="95" t="str">
        <f>+IF(ISBLANK('Funding Info'!KA7),"",'Funding Info'!KA7)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Info'!BF8),"",'Funding Info'!BF8)</f>
        <v/>
      </c>
      <c r="G8" s="104" t="str">
        <f>+IF(ISBLANK('Funding Info'!BG8),"",'Funding Info'!BG8)</f>
        <v/>
      </c>
      <c r="H8" s="104">
        <f>+IF(ISBLANK('Funding Info'!BH8),"",'Funding Info'!BH8)</f>
        <v>0</v>
      </c>
      <c r="I8" s="95" t="str">
        <f>+IF(ISBLANK('Funding Info'!KA8),"",'Funding Info'!KA8)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Info'!BF9),"",'Funding Info'!BF9)</f>
        <v/>
      </c>
      <c r="G9" s="104" t="str">
        <f>+IF(ISBLANK('Funding Info'!BG9),"",'Funding Info'!BG9)</f>
        <v/>
      </c>
      <c r="H9" s="104">
        <f>+IF(ISBLANK('Funding Info'!BH9),"",'Funding Info'!BH9)</f>
        <v>0</v>
      </c>
      <c r="I9" s="95" t="str">
        <f>+IF(ISBLANK('Funding Info'!KA9),"",'Funding Info'!KA9)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Info'!BF10),"",'Funding Info'!BF10)</f>
        <v/>
      </c>
      <c r="G10" s="104" t="str">
        <f>+IF(ISBLANK('Funding Info'!BG10),"",'Funding Info'!BG10)</f>
        <v/>
      </c>
      <c r="H10" s="104">
        <f>+IF(ISBLANK('Funding Info'!BH10),"",'Funding Info'!BH10)</f>
        <v>0</v>
      </c>
      <c r="I10" s="95" t="str">
        <f>+IF(ISBLANK('Funding Info'!KA10),"",'Funding Info'!KA10)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Info'!BF11),"",'Funding Info'!BF11)</f>
        <v/>
      </c>
      <c r="G11" s="104" t="str">
        <f>+IF(ISBLANK('Funding Info'!BG11),"",'Funding Info'!BG11)</f>
        <v/>
      </c>
      <c r="H11" s="104">
        <f>+IF(ISBLANK('Funding Info'!BH11),"",'Funding Info'!BH11)</f>
        <v>0</v>
      </c>
      <c r="I11" s="95" t="str">
        <f>+IF(ISBLANK('Funding Info'!KA11),"",'Funding Info'!KA11)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Info'!BF13),"",'Funding Info'!BF13)</f>
        <v/>
      </c>
      <c r="G12" s="104" t="str">
        <f>+IF(ISBLANK('Funding Info'!BG13),"",'Funding Info'!BG13)</f>
        <v/>
      </c>
      <c r="H12" s="104">
        <f>+IF(ISBLANK('Funding Info'!BH13),"",'Funding Info'!BH13)</f>
        <v>0</v>
      </c>
      <c r="I12" s="95" t="str">
        <f>+IF(ISBLANK('Funding Info'!KA13),"",'Funding Info'!KA13)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Info'!BF14),"",'Funding Info'!BF14)</f>
        <v/>
      </c>
      <c r="G13" s="104" t="str">
        <f>+IF(ISBLANK('Funding Info'!BG14),"",'Funding Info'!BG14)</f>
        <v/>
      </c>
      <c r="H13" s="104">
        <f>+IF(ISBLANK('Funding Info'!BH14),"",'Funding Info'!BH14)</f>
        <v>0</v>
      </c>
      <c r="I13" s="95" t="str">
        <f>+IF(ISBLANK('Funding Info'!KA14),"",'Funding Info'!KA14)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Info'!BF15),"",'Funding Info'!BF15)</f>
        <v/>
      </c>
      <c r="G14" s="104" t="str">
        <f>+IF(ISBLANK('Funding Info'!BG15),"",'Funding Info'!BG15)</f>
        <v/>
      </c>
      <c r="H14" s="104">
        <f>+IF(ISBLANK('Funding Info'!BH15),"",'Funding Info'!BH15)</f>
        <v>0</v>
      </c>
      <c r="I14" s="95" t="str">
        <f>+IF(ISBLANK('Funding Info'!KA15),"",'Funding Info'!KA15)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Info'!BF16),"",'Funding Info'!BF16)</f>
        <v>15027</v>
      </c>
      <c r="G15" s="104" t="str">
        <f>+IF(ISBLANK('Funding Info'!BG16),"",'Funding Info'!BG16)</f>
        <v/>
      </c>
      <c r="H15" s="104">
        <f>+IF(ISBLANK('Funding Info'!BH16),"",'Funding Info'!BH16)</f>
        <v>15027</v>
      </c>
      <c r="I15" s="95" t="str">
        <f>+IF(ISBLANK('Funding Info'!KA16),"",'Funding Info'!KA16)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Info'!BF17),"",'Funding Info'!BF17)</f>
        <v/>
      </c>
      <c r="G16" s="104" t="str">
        <f>+IF(ISBLANK('Funding Info'!BG17),"",'Funding Info'!BG17)</f>
        <v/>
      </c>
      <c r="H16" s="104">
        <f>+IF(ISBLANK('Funding Info'!BH17),"",'Funding Info'!BH17)</f>
        <v>0</v>
      </c>
      <c r="I16" s="95" t="str">
        <f>+IF(ISBLANK('Funding Info'!KA17),"",'Funding Info'!KA17)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Info'!BF18),"",'Funding Info'!BF18)</f>
        <v>21763</v>
      </c>
      <c r="G17" s="104" t="str">
        <f>+IF(ISBLANK('Funding Info'!BG18),"",'Funding Info'!BG18)</f>
        <v/>
      </c>
      <c r="H17" s="104">
        <f>+IF(ISBLANK('Funding Info'!BH18),"",'Funding Info'!BH18)</f>
        <v>21763</v>
      </c>
      <c r="I17" s="95" t="str">
        <f>+IF(ISBLANK('Funding Info'!KA18),"",'Funding Info'!KA18)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Info'!BF19),"",'Funding Info'!BF19)</f>
        <v/>
      </c>
      <c r="G18" s="104" t="str">
        <f>+IF(ISBLANK('Funding Info'!BG19),"",'Funding Info'!BG19)</f>
        <v/>
      </c>
      <c r="H18" s="104">
        <f>+IF(ISBLANK('Funding Info'!BH19),"",'Funding Info'!BH19)</f>
        <v>0</v>
      </c>
      <c r="I18" s="95" t="str">
        <f>+IF(ISBLANK('Funding Info'!KA19),"",'Funding Info'!KA19)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Info'!BF23),"",'Funding Info'!BF23)</f>
        <v/>
      </c>
      <c r="G19" s="104" t="str">
        <f>+IF(ISBLANK('Funding Info'!BG23),"",'Funding Info'!BG23)</f>
        <v/>
      </c>
      <c r="H19" s="104">
        <f>+IF(ISBLANK('Funding Info'!BH23),"",'Funding Info'!BH23)</f>
        <v>0</v>
      </c>
      <c r="I19" s="95" t="str">
        <f>+IF(ISBLANK('Funding Info'!KA23),"",'Funding Info'!KA23)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Info'!BF24),"",'Funding Info'!BF24)</f>
        <v/>
      </c>
      <c r="G20" s="104" t="str">
        <f>+IF(ISBLANK('Funding Info'!BG24),"",'Funding Info'!BG24)</f>
        <v/>
      </c>
      <c r="H20" s="104">
        <f>+IF(ISBLANK('Funding Info'!BH24),"",'Funding Info'!BH24)</f>
        <v>0</v>
      </c>
      <c r="I20" s="95" t="str">
        <f>+IF(ISBLANK('Funding Info'!KA24),"",'Funding Info'!KA24)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Info'!BF25),"",'Funding Info'!BF25)</f>
        <v/>
      </c>
      <c r="G21" s="104" t="str">
        <f>+IF(ISBLANK('Funding Info'!BG25),"",'Funding Info'!BG25)</f>
        <v/>
      </c>
      <c r="H21" s="104">
        <f>+IF(ISBLANK('Funding Info'!BH25),"",'Funding Info'!BH25)</f>
        <v>0</v>
      </c>
      <c r="I21" s="95" t="str">
        <f>+IF(ISBLANK('Funding Info'!KA25),"",'Funding Info'!KA25)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Info'!BF26),"",'Funding Info'!BF26)</f>
        <v/>
      </c>
      <c r="G22" s="104" t="str">
        <f>+IF(ISBLANK('Funding Info'!BG26),"",'Funding Info'!BG26)</f>
        <v/>
      </c>
      <c r="H22" s="104">
        <f>+IF(ISBLANK('Funding Info'!BH26),"",'Funding Info'!BH26)</f>
        <v>0</v>
      </c>
      <c r="I22" s="95" t="str">
        <f>+IF(ISBLANK('Funding Info'!KA26),"",'Funding Info'!KA26)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Info'!BF27),"",'Funding Info'!BF27)</f>
        <v/>
      </c>
      <c r="G23" s="104" t="str">
        <f>+IF(ISBLANK('Funding Info'!BG27),"",'Funding Info'!BG27)</f>
        <v/>
      </c>
      <c r="H23" s="104">
        <f>+IF(ISBLANK('Funding Info'!BH27),"",'Funding Info'!BH27)</f>
        <v>0</v>
      </c>
      <c r="I23" s="95" t="str">
        <f>+IF(ISBLANK('Funding Info'!KA27),"",'Funding Info'!KA27)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Info'!BF28),"",'Funding Info'!BF28)</f>
        <v/>
      </c>
      <c r="G24" s="104" t="str">
        <f>+IF(ISBLANK('Funding Info'!BG28),"",'Funding Info'!BG28)</f>
        <v/>
      </c>
      <c r="H24" s="104">
        <f>+IF(ISBLANK('Funding Info'!BH28),"",'Funding Info'!BH28)</f>
        <v>0</v>
      </c>
      <c r="I24" s="95" t="str">
        <f>+IF(ISBLANK('Funding Info'!KA28),"",'Funding Info'!KA28)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Info'!BF29),"",'Funding Info'!BF29)</f>
        <v/>
      </c>
      <c r="G25" s="104" t="str">
        <f>+IF(ISBLANK('Funding Info'!BG29),"",'Funding Info'!BG29)</f>
        <v/>
      </c>
      <c r="H25" s="104">
        <f>+IF(ISBLANK('Funding Info'!BH29),"",'Funding Info'!BH29)</f>
        <v>0</v>
      </c>
      <c r="I25" s="95" t="str">
        <f>+IF(ISBLANK('Funding Info'!KA29),"",'Funding Info'!KA29)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Info'!BF30),"",'Funding Info'!BF30)</f>
        <v/>
      </c>
      <c r="G26" s="104" t="str">
        <f>+IF(ISBLANK('Funding Info'!BG30),"",'Funding Info'!BG30)</f>
        <v/>
      </c>
      <c r="H26" s="104">
        <f>+IF(ISBLANK('Funding Info'!BH30),"",'Funding Info'!BH30)</f>
        <v>0</v>
      </c>
      <c r="I26" s="95" t="str">
        <f>+IF(ISBLANK('Funding Info'!KA30),"",'Funding Info'!KA30)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Info'!BF31),"",'Funding Info'!BF31)</f>
        <v/>
      </c>
      <c r="G27" s="104" t="str">
        <f>+IF(ISBLANK('Funding Info'!BG31),"",'Funding Info'!BG31)</f>
        <v/>
      </c>
      <c r="H27" s="104">
        <f>+IF(ISBLANK('Funding Info'!BH31),"",'Funding Info'!BH31)</f>
        <v>0</v>
      </c>
      <c r="I27" s="95" t="str">
        <f>+IF(ISBLANK('Funding Info'!KA31),"",'Funding Info'!KA31)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Info'!BF32),"",'Funding Info'!BF32)</f>
        <v>2221</v>
      </c>
      <c r="G28" s="104" t="str">
        <f>+IF(ISBLANK('Funding Info'!BG32),"",'Funding Info'!BG32)</f>
        <v/>
      </c>
      <c r="H28" s="104">
        <f>+IF(ISBLANK('Funding Info'!BH32),"",'Funding Info'!BH32)</f>
        <v>2221</v>
      </c>
      <c r="I28" s="95" t="str">
        <f>+IF(ISBLANK('Funding Info'!KA32),"",'Funding Info'!KA32)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Info'!BF33),"",'Funding Info'!BF33)</f>
        <v>2883</v>
      </c>
      <c r="G29" s="104" t="str">
        <f>+IF(ISBLANK('Funding Info'!BG33),"",'Funding Info'!BG33)</f>
        <v/>
      </c>
      <c r="H29" s="104">
        <f>+IF(ISBLANK('Funding Info'!BH33),"",'Funding Info'!BH33)</f>
        <v>2883</v>
      </c>
      <c r="I29" s="95" t="str">
        <f>+IF(ISBLANK('Funding Info'!KA33),"",'Funding Info'!KA33)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Info'!BF35),"",'Funding Info'!BF35)</f>
        <v/>
      </c>
      <c r="G30" s="104" t="str">
        <f>+IF(ISBLANK('Funding Info'!BG35),"",'Funding Info'!BG35)</f>
        <v/>
      </c>
      <c r="H30" s="104">
        <f>+IF(ISBLANK('Funding Info'!BH35),"",'Funding Info'!BH35)</f>
        <v>0</v>
      </c>
      <c r="I30" s="95" t="str">
        <f>+IF(ISBLANK('Funding Info'!KA35),"",'Funding Info'!KA35)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Info'!BF36),"",'Funding Info'!BF36)</f>
        <v>268041</v>
      </c>
      <c r="G31" s="104">
        <f>+IF(ISBLANK('Funding Info'!BG36),"",'Funding Info'!BG36)</f>
        <v>-21881</v>
      </c>
      <c r="H31" s="104">
        <f>+IF(ISBLANK('Funding Info'!BH36),"",'Funding Info'!BH36)</f>
        <v>246160</v>
      </c>
      <c r="I31" s="95" t="str">
        <f>+IF(ISBLANK('Funding Info'!KA36),"",'Funding Info'!KA36)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Info'!BF37),"",'Funding Info'!BF37)</f>
        <v/>
      </c>
      <c r="G32" s="104" t="str">
        <f>+IF(ISBLANK('Funding Info'!BG37),"",'Funding Info'!BG37)</f>
        <v/>
      </c>
      <c r="H32" s="104">
        <f>+IF(ISBLANK('Funding Info'!BH37),"",'Funding Info'!BH37)</f>
        <v>0</v>
      </c>
      <c r="I32" s="95" t="str">
        <f>+IF(ISBLANK('Funding Info'!KA37),"",'Funding Info'!KA37)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Info'!BF38),"",'Funding Info'!BF38)</f>
        <v/>
      </c>
      <c r="G33" s="104" t="str">
        <f>+IF(ISBLANK('Funding Info'!BG38),"",'Funding Info'!BG38)</f>
        <v/>
      </c>
      <c r="H33" s="104">
        <f>+IF(ISBLANK('Funding Info'!BH38),"",'Funding Info'!BH38)</f>
        <v>0</v>
      </c>
      <c r="I33" s="95" t="str">
        <f>+IF(ISBLANK('Funding Info'!KA38),"",'Funding Info'!KA38)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Info'!BF39),"",'Funding Info'!BF39)</f>
        <v/>
      </c>
      <c r="G34" s="104" t="str">
        <f>+IF(ISBLANK('Funding Info'!BG39),"",'Funding Info'!BG39)</f>
        <v/>
      </c>
      <c r="H34" s="104">
        <f>+IF(ISBLANK('Funding Info'!BH39),"",'Funding Info'!BH39)</f>
        <v>0</v>
      </c>
      <c r="I34" s="95" t="str">
        <f>+IF(ISBLANK('Funding Info'!KA39),"",'Funding Info'!KA39)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298385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[1]Overview!B22</f>
        <v>Door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[1]Overview!C22</f>
        <v>15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Info'!BI3),"",'Funding Info'!BI3)</f>
        <v>4264</v>
      </c>
      <c r="G5" s="104" t="str">
        <f>+IF(ISBLANK('Funding Info'!BJ3),"",'Funding Info'!BJ3)</f>
        <v/>
      </c>
      <c r="H5" s="104">
        <f>+IF(ISBLANK('Funding Info'!BK3),"",'Funding Info'!BK3)</f>
        <v>4264</v>
      </c>
      <c r="I5" s="95" t="str">
        <f>+IF(ISBLANK('Funding Info'!KB3),"",'Funding Info'!KB3)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Info'!BI5),"",'Funding Info'!BI5)</f>
        <v/>
      </c>
      <c r="G6" s="104" t="str">
        <f>+IF(ISBLANK('Funding Info'!BJ5),"",'Funding Info'!BJ5)</f>
        <v/>
      </c>
      <c r="H6" s="104">
        <f>+IF(ISBLANK('Funding Info'!BK5),"",'Funding Info'!BK5)</f>
        <v>0</v>
      </c>
      <c r="I6" s="95" t="str">
        <f>+IF(ISBLANK('Funding Info'!KB5),"",'Funding Info'!KB5)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Info'!BI7),"",'Funding Info'!BI7)</f>
        <v/>
      </c>
      <c r="G7" s="104" t="str">
        <f>+IF(ISBLANK('Funding Info'!BJ7),"",'Funding Info'!BJ7)</f>
        <v/>
      </c>
      <c r="H7" s="104">
        <f>+IF(ISBLANK('Funding Info'!BK7),"",'Funding Info'!BK7)</f>
        <v>0</v>
      </c>
      <c r="I7" s="95" t="str">
        <f>+IF(ISBLANK('Funding Info'!KB7),"",'Funding Info'!KB7)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Info'!BI8),"",'Funding Info'!BI8)</f>
        <v/>
      </c>
      <c r="G8" s="104" t="str">
        <f>+IF(ISBLANK('Funding Info'!BJ8),"",'Funding Info'!BJ8)</f>
        <v/>
      </c>
      <c r="H8" s="104">
        <f>+IF(ISBLANK('Funding Info'!BK8),"",'Funding Info'!BK8)</f>
        <v>0</v>
      </c>
      <c r="I8" s="95" t="str">
        <f>+IF(ISBLANK('Funding Info'!KB8),"",'Funding Info'!KB8)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Info'!BI9),"",'Funding Info'!BI9)</f>
        <v/>
      </c>
      <c r="G9" s="104" t="str">
        <f>+IF(ISBLANK('Funding Info'!BJ9),"",'Funding Info'!BJ9)</f>
        <v/>
      </c>
      <c r="H9" s="104">
        <f>+IF(ISBLANK('Funding Info'!BK9),"",'Funding Info'!BK9)</f>
        <v>0</v>
      </c>
      <c r="I9" s="95" t="str">
        <f>+IF(ISBLANK('Funding Info'!KB9),"",'Funding Info'!KB9)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Info'!BI10),"",'Funding Info'!BI10)</f>
        <v/>
      </c>
      <c r="G10" s="104" t="str">
        <f>+IF(ISBLANK('Funding Info'!BJ10),"",'Funding Info'!BJ10)</f>
        <v/>
      </c>
      <c r="H10" s="104">
        <f>+IF(ISBLANK('Funding Info'!BK10),"",'Funding Info'!BK10)</f>
        <v>0</v>
      </c>
      <c r="I10" s="95" t="str">
        <f>+IF(ISBLANK('Funding Info'!KB10),"",'Funding Info'!KB10)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Info'!BI11),"",'Funding Info'!BI11)</f>
        <v/>
      </c>
      <c r="G11" s="104" t="str">
        <f>+IF(ISBLANK('Funding Info'!BJ11),"",'Funding Info'!BJ11)</f>
        <v/>
      </c>
      <c r="H11" s="104">
        <f>+IF(ISBLANK('Funding Info'!BK11),"",'Funding Info'!BK11)</f>
        <v>0</v>
      </c>
      <c r="I11" s="95" t="str">
        <f>+IF(ISBLANK('Funding Info'!KB11),"",'Funding Info'!KB11)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Info'!BI13),"",'Funding Info'!BI13)</f>
        <v/>
      </c>
      <c r="G12" s="104" t="str">
        <f>+IF(ISBLANK('Funding Info'!BJ13),"",'Funding Info'!BJ13)</f>
        <v/>
      </c>
      <c r="H12" s="104">
        <f>+IF(ISBLANK('Funding Info'!BK13),"",'Funding Info'!BK13)</f>
        <v>0</v>
      </c>
      <c r="I12" s="95" t="str">
        <f>+IF(ISBLANK('Funding Info'!KB13),"",'Funding Info'!KB13)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Info'!BI14),"",'Funding Info'!BI14)</f>
        <v/>
      </c>
      <c r="G13" s="104" t="str">
        <f>+IF(ISBLANK('Funding Info'!BJ14),"",'Funding Info'!BJ14)</f>
        <v/>
      </c>
      <c r="H13" s="104">
        <f>+IF(ISBLANK('Funding Info'!BK14),"",'Funding Info'!BK14)</f>
        <v>0</v>
      </c>
      <c r="I13" s="95" t="str">
        <f>+IF(ISBLANK('Funding Info'!KB14),"",'Funding Info'!KB14)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Info'!BI15),"",'Funding Info'!BI15)</f>
        <v/>
      </c>
      <c r="G14" s="104" t="str">
        <f>+IF(ISBLANK('Funding Info'!BJ15),"",'Funding Info'!BJ15)</f>
        <v/>
      </c>
      <c r="H14" s="104">
        <f>+IF(ISBLANK('Funding Info'!BK15),"",'Funding Info'!BK15)</f>
        <v>0</v>
      </c>
      <c r="I14" s="95" t="str">
        <f>+IF(ISBLANK('Funding Info'!KB15),"",'Funding Info'!KB15)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Info'!BI16),"",'Funding Info'!BI16)</f>
        <v>5669</v>
      </c>
      <c r="G15" s="104" t="str">
        <f>+IF(ISBLANK('Funding Info'!BJ16),"",'Funding Info'!BJ16)</f>
        <v/>
      </c>
      <c r="H15" s="104">
        <f>+IF(ISBLANK('Funding Info'!BK16),"",'Funding Info'!BK16)</f>
        <v>5669</v>
      </c>
      <c r="I15" s="95" t="str">
        <f>+IF(ISBLANK('Funding Info'!KB16),"",'Funding Info'!KB16)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Info'!BI17),"",'Funding Info'!BI17)</f>
        <v/>
      </c>
      <c r="G16" s="104" t="str">
        <f>+IF(ISBLANK('Funding Info'!BJ17),"",'Funding Info'!BJ17)</f>
        <v/>
      </c>
      <c r="H16" s="104">
        <f>+IF(ISBLANK('Funding Info'!BK17),"",'Funding Info'!BK17)</f>
        <v>0</v>
      </c>
      <c r="I16" s="95" t="str">
        <f>+IF(ISBLANK('Funding Info'!KB17),"",'Funding Info'!KB17)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Info'!BI18),"",'Funding Info'!BI18)</f>
        <v>8215</v>
      </c>
      <c r="G17" s="104" t="str">
        <f>+IF(ISBLANK('Funding Info'!BJ18),"",'Funding Info'!BJ18)</f>
        <v/>
      </c>
      <c r="H17" s="104">
        <f>+IF(ISBLANK('Funding Info'!BK18),"",'Funding Info'!BK18)</f>
        <v>8215</v>
      </c>
      <c r="I17" s="95" t="str">
        <f>+IF(ISBLANK('Funding Info'!KB18),"",'Funding Info'!KB18)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Info'!BI19),"",'Funding Info'!BI19)</f>
        <v/>
      </c>
      <c r="G18" s="104" t="str">
        <f>+IF(ISBLANK('Funding Info'!BJ19),"",'Funding Info'!BJ19)</f>
        <v/>
      </c>
      <c r="H18" s="104">
        <f>+IF(ISBLANK('Funding Info'!BK19),"",'Funding Info'!BK19)</f>
        <v>0</v>
      </c>
      <c r="I18" s="95" t="str">
        <f>+IF(ISBLANK('Funding Info'!KB19),"",'Funding Info'!KB19)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Info'!BI23),"",'Funding Info'!BI23)</f>
        <v/>
      </c>
      <c r="G19" s="104" t="str">
        <f>+IF(ISBLANK('Funding Info'!BJ23),"",'Funding Info'!BJ23)</f>
        <v/>
      </c>
      <c r="H19" s="104">
        <f>+IF(ISBLANK('Funding Info'!BK23),"",'Funding Info'!BK23)</f>
        <v>0</v>
      </c>
      <c r="I19" s="95" t="str">
        <f>+IF(ISBLANK('Funding Info'!KB23),"",'Funding Info'!KB23)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Info'!BI24),"",'Funding Info'!BI24)</f>
        <v/>
      </c>
      <c r="G20" s="104" t="str">
        <f>+IF(ISBLANK('Funding Info'!BJ24),"",'Funding Info'!BJ24)</f>
        <v/>
      </c>
      <c r="H20" s="104">
        <f>+IF(ISBLANK('Funding Info'!BK24),"",'Funding Info'!BK24)</f>
        <v>0</v>
      </c>
      <c r="I20" s="95" t="str">
        <f>+IF(ISBLANK('Funding Info'!KB24),"",'Funding Info'!KB24)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Info'!BI25),"",'Funding Info'!BI25)</f>
        <v/>
      </c>
      <c r="G21" s="104" t="str">
        <f>+IF(ISBLANK('Funding Info'!BJ25),"",'Funding Info'!BJ25)</f>
        <v/>
      </c>
      <c r="H21" s="104">
        <f>+IF(ISBLANK('Funding Info'!BK25),"",'Funding Info'!BK25)</f>
        <v>0</v>
      </c>
      <c r="I21" s="95" t="str">
        <f>+IF(ISBLANK('Funding Info'!KB25),"",'Funding Info'!KB25)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Info'!BI26),"",'Funding Info'!BI26)</f>
        <v/>
      </c>
      <c r="G22" s="104" t="str">
        <f>+IF(ISBLANK('Funding Info'!BJ26),"",'Funding Info'!BJ26)</f>
        <v/>
      </c>
      <c r="H22" s="104">
        <f>+IF(ISBLANK('Funding Info'!BK26),"",'Funding Info'!BK26)</f>
        <v>0</v>
      </c>
      <c r="I22" s="95" t="str">
        <f>+IF(ISBLANK('Funding Info'!KB26),"",'Funding Info'!KB26)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Info'!BI27),"",'Funding Info'!BI27)</f>
        <v/>
      </c>
      <c r="G23" s="104" t="str">
        <f>+IF(ISBLANK('Funding Info'!BJ27),"",'Funding Info'!BJ27)</f>
        <v/>
      </c>
      <c r="H23" s="104">
        <f>+IF(ISBLANK('Funding Info'!BK27),"",'Funding Info'!BK27)</f>
        <v>0</v>
      </c>
      <c r="I23" s="95" t="str">
        <f>+IF(ISBLANK('Funding Info'!KB27),"",'Funding Info'!KB27)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Info'!BI28),"",'Funding Info'!BI28)</f>
        <v/>
      </c>
      <c r="G24" s="104" t="str">
        <f>+IF(ISBLANK('Funding Info'!BJ28),"",'Funding Info'!BJ28)</f>
        <v/>
      </c>
      <c r="H24" s="104">
        <f>+IF(ISBLANK('Funding Info'!BK28),"",'Funding Info'!BK28)</f>
        <v>0</v>
      </c>
      <c r="I24" s="95" t="str">
        <f>+IF(ISBLANK('Funding Info'!KB28),"",'Funding Info'!KB28)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Info'!BI29),"",'Funding Info'!BI29)</f>
        <v/>
      </c>
      <c r="G25" s="104" t="str">
        <f>+IF(ISBLANK('Funding Info'!BJ29),"",'Funding Info'!BJ29)</f>
        <v/>
      </c>
      <c r="H25" s="104">
        <f>+IF(ISBLANK('Funding Info'!BK29),"",'Funding Info'!BK29)</f>
        <v>0</v>
      </c>
      <c r="I25" s="95" t="str">
        <f>+IF(ISBLANK('Funding Info'!KB29),"",'Funding Info'!KB29)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Info'!BI30),"",'Funding Info'!BI30)</f>
        <v/>
      </c>
      <c r="G26" s="104" t="str">
        <f>+IF(ISBLANK('Funding Info'!BJ30),"",'Funding Info'!BJ30)</f>
        <v/>
      </c>
      <c r="H26" s="104">
        <f>+IF(ISBLANK('Funding Info'!BK30),"",'Funding Info'!BK30)</f>
        <v>0</v>
      </c>
      <c r="I26" s="95" t="str">
        <f>+IF(ISBLANK('Funding Info'!KB30),"",'Funding Info'!KB30)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Info'!BI31),"",'Funding Info'!BI31)</f>
        <v/>
      </c>
      <c r="G27" s="104" t="str">
        <f>+IF(ISBLANK('Funding Info'!BJ31),"",'Funding Info'!BJ31)</f>
        <v/>
      </c>
      <c r="H27" s="104">
        <f>+IF(ISBLANK('Funding Info'!BK31),"",'Funding Info'!BK31)</f>
        <v>0</v>
      </c>
      <c r="I27" s="95" t="str">
        <f>+IF(ISBLANK('Funding Info'!KB31),"",'Funding Info'!KB31)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Info'!BI32),"",'Funding Info'!BI32)</f>
        <v>1147</v>
      </c>
      <c r="G28" s="104" t="str">
        <f>+IF(ISBLANK('Funding Info'!BJ32),"",'Funding Info'!BJ32)</f>
        <v/>
      </c>
      <c r="H28" s="104">
        <f>+IF(ISBLANK('Funding Info'!BK32),"",'Funding Info'!BK32)</f>
        <v>1147</v>
      </c>
      <c r="I28" s="95" t="str">
        <f>+IF(ISBLANK('Funding Info'!KB32),"",'Funding Info'!KB32)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Info'!BI33),"",'Funding Info'!BI33)</f>
        <v>2081</v>
      </c>
      <c r="G29" s="104" t="str">
        <f>+IF(ISBLANK('Funding Info'!BJ33),"",'Funding Info'!BJ33)</f>
        <v/>
      </c>
      <c r="H29" s="104">
        <f>+IF(ISBLANK('Funding Info'!BK33),"",'Funding Info'!BK33)</f>
        <v>2081</v>
      </c>
      <c r="I29" s="95" t="str">
        <f>+IF(ISBLANK('Funding Info'!KB33),"",'Funding Info'!KB33)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Info'!BI35),"",'Funding Info'!BI35)</f>
        <v/>
      </c>
      <c r="G30" s="104" t="str">
        <f>+IF(ISBLANK('Funding Info'!BJ35),"",'Funding Info'!BJ35)</f>
        <v/>
      </c>
      <c r="H30" s="104">
        <f>+IF(ISBLANK('Funding Info'!BK35),"",'Funding Info'!BK35)</f>
        <v>0</v>
      </c>
      <c r="I30" s="95" t="str">
        <f>+IF(ISBLANK('Funding Info'!KB35),"",'Funding Info'!KB35)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Info'!BI36),"",'Funding Info'!BI36)</f>
        <v>100201</v>
      </c>
      <c r="G31" s="104">
        <f>+IF(ISBLANK('Funding Info'!BJ36),"",'Funding Info'!BJ36)</f>
        <v>6084</v>
      </c>
      <c r="H31" s="104">
        <f>+IF(ISBLANK('Funding Info'!BK36),"",'Funding Info'!BK36)</f>
        <v>106285</v>
      </c>
      <c r="I31" s="95" t="str">
        <f>+IF(ISBLANK('Funding Info'!KB36),"",'Funding Info'!KB36)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Info'!BI37),"",'Funding Info'!BI37)</f>
        <v/>
      </c>
      <c r="G32" s="104" t="str">
        <f>+IF(ISBLANK('Funding Info'!BJ37),"",'Funding Info'!BJ37)</f>
        <v/>
      </c>
      <c r="H32" s="104">
        <f>+IF(ISBLANK('Funding Info'!BK37),"",'Funding Info'!BK37)</f>
        <v>0</v>
      </c>
      <c r="I32" s="95" t="str">
        <f>+IF(ISBLANK('Funding Info'!KB37),"",'Funding Info'!KB37)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Info'!BI38),"",'Funding Info'!BI38)</f>
        <v/>
      </c>
      <c r="G33" s="104" t="str">
        <f>+IF(ISBLANK('Funding Info'!BJ38),"",'Funding Info'!BJ38)</f>
        <v/>
      </c>
      <c r="H33" s="104">
        <f>+IF(ISBLANK('Funding Info'!BK38),"",'Funding Info'!BK38)</f>
        <v>0</v>
      </c>
      <c r="I33" s="95" t="str">
        <f>+IF(ISBLANK('Funding Info'!KB38),"",'Funding Info'!KB38)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Info'!BI39),"",'Funding Info'!BI39)</f>
        <v/>
      </c>
      <c r="G34" s="104" t="str">
        <f>+IF(ISBLANK('Funding Info'!BJ39),"",'Funding Info'!BJ39)</f>
        <v/>
      </c>
      <c r="H34" s="104" t="str">
        <f>+IF(ISBLANK('Funding Info'!BK39),"",'Funding Info'!BK39)</f>
        <v/>
      </c>
      <c r="I34" s="95" t="str">
        <f>+IF(ISBLANK('Funding Info'!KB39),"",'Funding Info'!KB39)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127661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28515625" style="90" bestFit="1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[1]Overview!B23</f>
        <v>Douglas County Department of Health &amp; Human Services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[1]Overview!C23</f>
        <v>16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Info'!BL3),"",'Funding Info'!BL3)</f>
        <v>7178</v>
      </c>
      <c r="G5" s="104" t="str">
        <f>+IF(ISBLANK('Funding Info'!BM3),"",'Funding Info'!BM3)</f>
        <v/>
      </c>
      <c r="H5" s="104">
        <f>+IF(ISBLANK('Funding Info'!BN3),"",'Funding Info'!BN3)</f>
        <v>7178</v>
      </c>
      <c r="I5" s="95" t="str">
        <f>+IF(ISBLANK('Funding Info'!KC3),"",'Funding Info'!KC3)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Info'!BL5),"",'Funding Info'!BL5)</f>
        <v/>
      </c>
      <c r="G6" s="104" t="str">
        <f>+IF(ISBLANK('Funding Info'!BM5),"",'Funding Info'!BM5)</f>
        <v/>
      </c>
      <c r="H6" s="104">
        <f>+IF(ISBLANK('Funding Info'!BN5),"",'Funding Info'!BN5)</f>
        <v>0</v>
      </c>
      <c r="I6" s="95" t="str">
        <f>+IF(ISBLANK('Funding Info'!KC5),"",'Funding Info'!KC5)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Info'!BL7),"",'Funding Info'!BL7)</f>
        <v/>
      </c>
      <c r="G7" s="104" t="str">
        <f>+IF(ISBLANK('Funding Info'!BM7),"",'Funding Info'!BM7)</f>
        <v/>
      </c>
      <c r="H7" s="104">
        <f>+IF(ISBLANK('Funding Info'!BN7),"",'Funding Info'!BN7)</f>
        <v>0</v>
      </c>
      <c r="I7" s="95" t="str">
        <f>+IF(ISBLANK('Funding Info'!KC7),"",'Funding Info'!KC7)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Info'!BL8),"",'Funding Info'!BL8)</f>
        <v/>
      </c>
      <c r="G8" s="104" t="str">
        <f>+IF(ISBLANK('Funding Info'!BM8),"",'Funding Info'!BM8)</f>
        <v/>
      </c>
      <c r="H8" s="104">
        <f>+IF(ISBLANK('Funding Info'!BN8),"",'Funding Info'!BN8)</f>
        <v>0</v>
      </c>
      <c r="I8" s="95" t="str">
        <f>+IF(ISBLANK('Funding Info'!KC8),"",'Funding Info'!KC8)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Info'!BL9),"",'Funding Info'!BL9)</f>
        <v/>
      </c>
      <c r="G9" s="104" t="str">
        <f>+IF(ISBLANK('Funding Info'!BM9),"",'Funding Info'!BM9)</f>
        <v/>
      </c>
      <c r="H9" s="104">
        <f>+IF(ISBLANK('Funding Info'!BN9),"",'Funding Info'!BN9)</f>
        <v>0</v>
      </c>
      <c r="I9" s="95" t="str">
        <f>+IF(ISBLANK('Funding Info'!KC9),"",'Funding Info'!KC9)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Info'!BL10),"",'Funding Info'!BL10)</f>
        <v/>
      </c>
      <c r="G10" s="104" t="str">
        <f>+IF(ISBLANK('Funding Info'!BM10),"",'Funding Info'!BM10)</f>
        <v/>
      </c>
      <c r="H10" s="104">
        <f>+IF(ISBLANK('Funding Info'!BN10),"",'Funding Info'!BN10)</f>
        <v>0</v>
      </c>
      <c r="I10" s="95" t="str">
        <f>+IF(ISBLANK('Funding Info'!KC10),"",'Funding Info'!KC10)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Info'!BL11),"",'Funding Info'!BL11)</f>
        <v/>
      </c>
      <c r="G11" s="104" t="str">
        <f>+IF(ISBLANK('Funding Info'!BM11),"",'Funding Info'!BM11)</f>
        <v/>
      </c>
      <c r="H11" s="104">
        <f>+IF(ISBLANK('Funding Info'!BN11),"",'Funding Info'!BN11)</f>
        <v>0</v>
      </c>
      <c r="I11" s="95" t="str">
        <f>+IF(ISBLANK('Funding Info'!KC11),"",'Funding Info'!KC11)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Info'!BL13),"",'Funding Info'!BL13)</f>
        <v/>
      </c>
      <c r="G12" s="104" t="str">
        <f>+IF(ISBLANK('Funding Info'!BM13),"",'Funding Info'!BM13)</f>
        <v/>
      </c>
      <c r="H12" s="104">
        <f>+IF(ISBLANK('Funding Info'!BN13),"",'Funding Info'!BN13)</f>
        <v>0</v>
      </c>
      <c r="I12" s="95" t="str">
        <f>+IF(ISBLANK('Funding Info'!KC13),"",'Funding Info'!KC13)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Info'!BL14),"",'Funding Info'!BL14)</f>
        <v/>
      </c>
      <c r="G13" s="104" t="str">
        <f>+IF(ISBLANK('Funding Info'!BM14),"",'Funding Info'!BM14)</f>
        <v/>
      </c>
      <c r="H13" s="104">
        <f>+IF(ISBLANK('Funding Info'!BN14),"",'Funding Info'!BN14)</f>
        <v>0</v>
      </c>
      <c r="I13" s="95" t="str">
        <f>+IF(ISBLANK('Funding Info'!KC14),"",'Funding Info'!KC14)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Info'!BL15),"",'Funding Info'!BL15)</f>
        <v/>
      </c>
      <c r="G14" s="104" t="str">
        <f>+IF(ISBLANK('Funding Info'!BM15),"",'Funding Info'!BM15)</f>
        <v/>
      </c>
      <c r="H14" s="104">
        <f>+IF(ISBLANK('Funding Info'!BN15),"",'Funding Info'!BN15)</f>
        <v>0</v>
      </c>
      <c r="I14" s="95" t="str">
        <f>+IF(ISBLANK('Funding Info'!KC15),"",'Funding Info'!KC15)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Info'!BL16),"",'Funding Info'!BL16)</f>
        <v>11014</v>
      </c>
      <c r="G15" s="104" t="str">
        <f>+IF(ISBLANK('Funding Info'!BM16),"",'Funding Info'!BM16)</f>
        <v/>
      </c>
      <c r="H15" s="104">
        <f>+IF(ISBLANK('Funding Info'!BN16),"",'Funding Info'!BN16)</f>
        <v>11014</v>
      </c>
      <c r="I15" s="95" t="str">
        <f>+IF(ISBLANK('Funding Info'!KC16),"",'Funding Info'!KC16)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Info'!BL17),"",'Funding Info'!BL17)</f>
        <v/>
      </c>
      <c r="G16" s="104" t="str">
        <f>+IF(ISBLANK('Funding Info'!BM17),"",'Funding Info'!BM17)</f>
        <v/>
      </c>
      <c r="H16" s="104">
        <f>+IF(ISBLANK('Funding Info'!BN17),"",'Funding Info'!BN17)</f>
        <v>0</v>
      </c>
      <c r="I16" s="95" t="str">
        <f>+IF(ISBLANK('Funding Info'!KC17),"",'Funding Info'!KC17)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Info'!BL18),"",'Funding Info'!BL18)</f>
        <v>20400</v>
      </c>
      <c r="G17" s="104" t="str">
        <f>+IF(ISBLANK('Funding Info'!BM18),"",'Funding Info'!BM18)</f>
        <v/>
      </c>
      <c r="H17" s="104">
        <f>+IF(ISBLANK('Funding Info'!BN18),"",'Funding Info'!BN18)</f>
        <v>20400</v>
      </c>
      <c r="I17" s="95" t="str">
        <f>+IF(ISBLANK('Funding Info'!KC18),"",'Funding Info'!KC18)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Info'!BL19),"",'Funding Info'!BL19)</f>
        <v/>
      </c>
      <c r="G18" s="104" t="str">
        <f>+IF(ISBLANK('Funding Info'!BM19),"",'Funding Info'!BM19)</f>
        <v/>
      </c>
      <c r="H18" s="104">
        <f>+IF(ISBLANK('Funding Info'!BN19),"",'Funding Info'!BN19)</f>
        <v>0</v>
      </c>
      <c r="I18" s="95" t="str">
        <f>+IF(ISBLANK('Funding Info'!KC19),"",'Funding Info'!KC19)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Info'!BL23),"",'Funding Info'!BL23)</f>
        <v/>
      </c>
      <c r="G19" s="104" t="str">
        <f>+IF(ISBLANK('Funding Info'!BM23),"",'Funding Info'!BM23)</f>
        <v/>
      </c>
      <c r="H19" s="104">
        <f>+IF(ISBLANK('Funding Info'!BN23),"",'Funding Info'!BN23)</f>
        <v>0</v>
      </c>
      <c r="I19" s="95" t="str">
        <f>+IF(ISBLANK('Funding Info'!KC23),"",'Funding Info'!KC23)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Info'!BL24),"",'Funding Info'!BL24)</f>
        <v/>
      </c>
      <c r="G20" s="104" t="str">
        <f>+IF(ISBLANK('Funding Info'!BM24),"",'Funding Info'!BM24)</f>
        <v/>
      </c>
      <c r="H20" s="104">
        <f>+IF(ISBLANK('Funding Info'!BN24),"",'Funding Info'!BN24)</f>
        <v>0</v>
      </c>
      <c r="I20" s="95" t="str">
        <f>+IF(ISBLANK('Funding Info'!KC24),"",'Funding Info'!KC24)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Info'!BL25),"",'Funding Info'!BL25)</f>
        <v/>
      </c>
      <c r="G21" s="104" t="str">
        <f>+IF(ISBLANK('Funding Info'!BM25),"",'Funding Info'!BM25)</f>
        <v/>
      </c>
      <c r="H21" s="104">
        <f>+IF(ISBLANK('Funding Info'!BN25),"",'Funding Info'!BN25)</f>
        <v>0</v>
      </c>
      <c r="I21" s="95" t="str">
        <f>+IF(ISBLANK('Funding Info'!KC25),"",'Funding Info'!KC25)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Info'!BL26),"",'Funding Info'!BL26)</f>
        <v/>
      </c>
      <c r="G22" s="104" t="str">
        <f>+IF(ISBLANK('Funding Info'!BM26),"",'Funding Info'!BM26)</f>
        <v/>
      </c>
      <c r="H22" s="104">
        <f>+IF(ISBLANK('Funding Info'!BN26),"",'Funding Info'!BN26)</f>
        <v>0</v>
      </c>
      <c r="I22" s="95" t="str">
        <f>+IF(ISBLANK('Funding Info'!KC26),"",'Funding Info'!KC26)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Info'!BL27),"",'Funding Info'!BL27)</f>
        <v/>
      </c>
      <c r="G23" s="104" t="str">
        <f>+IF(ISBLANK('Funding Info'!BM27),"",'Funding Info'!BM27)</f>
        <v/>
      </c>
      <c r="H23" s="104">
        <f>+IF(ISBLANK('Funding Info'!BN27),"",'Funding Info'!BN27)</f>
        <v>0</v>
      </c>
      <c r="I23" s="95" t="str">
        <f>+IF(ISBLANK('Funding Info'!KC27),"",'Funding Info'!KC27)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Info'!BL28),"",'Funding Info'!BL28)</f>
        <v/>
      </c>
      <c r="G24" s="104" t="str">
        <f>+IF(ISBLANK('Funding Info'!BM28),"",'Funding Info'!BM28)</f>
        <v/>
      </c>
      <c r="H24" s="104">
        <f>+IF(ISBLANK('Funding Info'!BN28),"",'Funding Info'!BN28)</f>
        <v>0</v>
      </c>
      <c r="I24" s="95" t="str">
        <f>+IF(ISBLANK('Funding Info'!KC28),"",'Funding Info'!KC28)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Info'!BL29),"",'Funding Info'!BL29)</f>
        <v/>
      </c>
      <c r="G25" s="104" t="str">
        <f>+IF(ISBLANK('Funding Info'!BM29),"",'Funding Info'!BM29)</f>
        <v/>
      </c>
      <c r="H25" s="104">
        <f>+IF(ISBLANK('Funding Info'!BN29),"",'Funding Info'!BN29)</f>
        <v>0</v>
      </c>
      <c r="I25" s="95" t="str">
        <f>+IF(ISBLANK('Funding Info'!KC29),"",'Funding Info'!KC29)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Info'!BL30),"",'Funding Info'!BL30)</f>
        <v/>
      </c>
      <c r="G26" s="104" t="str">
        <f>+IF(ISBLANK('Funding Info'!BM30),"",'Funding Info'!BM30)</f>
        <v/>
      </c>
      <c r="H26" s="104">
        <f>+IF(ISBLANK('Funding Info'!BN30),"",'Funding Info'!BN30)</f>
        <v>0</v>
      </c>
      <c r="I26" s="95" t="str">
        <f>+IF(ISBLANK('Funding Info'!KC30),"",'Funding Info'!KC30)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Info'!BL31),"",'Funding Info'!BL31)</f>
        <v/>
      </c>
      <c r="G27" s="104" t="str">
        <f>+IF(ISBLANK('Funding Info'!BM31),"",'Funding Info'!BM31)</f>
        <v/>
      </c>
      <c r="H27" s="104">
        <f>+IF(ISBLANK('Funding Info'!BN31),"",'Funding Info'!BN31)</f>
        <v>0</v>
      </c>
      <c r="I27" s="95" t="str">
        <f>+IF(ISBLANK('Funding Info'!KC31),"",'Funding Info'!KC31)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Info'!BL32),"",'Funding Info'!BL32)</f>
        <v/>
      </c>
      <c r="G28" s="104" t="str">
        <f>+IF(ISBLANK('Funding Info'!BM32),"",'Funding Info'!BM32)</f>
        <v/>
      </c>
      <c r="H28" s="104">
        <f>+IF(ISBLANK('Funding Info'!BN32),"",'Funding Info'!BN32)</f>
        <v>0</v>
      </c>
      <c r="I28" s="95" t="str">
        <f>+IF(ISBLANK('Funding Info'!KC32),"",'Funding Info'!KC32)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Info'!BL33),"",'Funding Info'!BL33)</f>
        <v/>
      </c>
      <c r="G29" s="104" t="str">
        <f>+IF(ISBLANK('Funding Info'!BM33),"",'Funding Info'!BM33)</f>
        <v/>
      </c>
      <c r="H29" s="104">
        <f>+IF(ISBLANK('Funding Info'!BN33),"",'Funding Info'!BN33)</f>
        <v>0</v>
      </c>
      <c r="I29" s="95" t="str">
        <f>+IF(ISBLANK('Funding Info'!KC33),"",'Funding Info'!KC33)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Info'!BL35),"",'Funding Info'!BL35)</f>
        <v/>
      </c>
      <c r="G30" s="104" t="str">
        <f>+IF(ISBLANK('Funding Info'!BM35),"",'Funding Info'!BM35)</f>
        <v/>
      </c>
      <c r="H30" s="104">
        <f>+IF(ISBLANK('Funding Info'!BN35),"",'Funding Info'!BN35)</f>
        <v>0</v>
      </c>
      <c r="I30" s="95" t="str">
        <f>+IF(ISBLANK('Funding Info'!KC35),"",'Funding Info'!KC35)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Info'!BL36),"",'Funding Info'!BL36)</f>
        <v/>
      </c>
      <c r="G31" s="104" t="str">
        <f>+IF(ISBLANK('Funding Info'!BM36),"",'Funding Info'!BM36)</f>
        <v/>
      </c>
      <c r="H31" s="104">
        <f>+IF(ISBLANK('Funding Info'!BN36),"",'Funding Info'!BN36)</f>
        <v>0</v>
      </c>
      <c r="I31" s="95" t="str">
        <f>+IF(ISBLANK('Funding Info'!KC36),"",'Funding Info'!KC36)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Info'!BL37),"",'Funding Info'!BL37)</f>
        <v/>
      </c>
      <c r="G32" s="104" t="str">
        <f>+IF(ISBLANK('Funding Info'!BM37),"",'Funding Info'!BM37)</f>
        <v/>
      </c>
      <c r="H32" s="104">
        <f>+IF(ISBLANK('Funding Info'!BN37),"",'Funding Info'!BN37)</f>
        <v>0</v>
      </c>
      <c r="I32" s="95" t="str">
        <f>+IF(ISBLANK('Funding Info'!KC37),"",'Funding Info'!KC37)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Info'!BL38),"",'Funding Info'!BL38)</f>
        <v/>
      </c>
      <c r="G33" s="104" t="str">
        <f>+IF(ISBLANK('Funding Info'!BM38),"",'Funding Info'!BM38)</f>
        <v/>
      </c>
      <c r="H33" s="104">
        <f>+IF(ISBLANK('Funding Info'!BN38),"",'Funding Info'!BN38)</f>
        <v>0</v>
      </c>
      <c r="I33" s="95" t="str">
        <f>+IF(ISBLANK('Funding Info'!KC38),"",'Funding Info'!KC38)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Info'!BL39),"",'Funding Info'!BL39)</f>
        <v/>
      </c>
      <c r="G34" s="104" t="str">
        <f>+IF(ISBLANK('Funding Info'!BM39),"",'Funding Info'!BM39)</f>
        <v/>
      </c>
      <c r="H34" s="104">
        <f>+IF(ISBLANK('Funding Info'!BN39),"",'Funding Info'!BN39)</f>
        <v>0</v>
      </c>
      <c r="I34" s="95" t="str">
        <f>+IF(ISBLANK('Funding Info'!KC39),"",'Funding Info'!KC39)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38592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/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[1]Overview!B24</f>
        <v>Dunn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[1]Overview!C24</f>
        <v>17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Info'!BO3),"",'Funding Info'!BO3)</f>
        <v>4242</v>
      </c>
      <c r="G5" s="104" t="str">
        <f>+IF(ISBLANK('Funding Info'!BP3),"",'Funding Info'!BP3)</f>
        <v/>
      </c>
      <c r="H5" s="104">
        <f>+IF(ISBLANK('Funding Info'!BQ3),"",'Funding Info'!BQ3)</f>
        <v>4242</v>
      </c>
      <c r="I5" s="95" t="str">
        <f>+IF(ISBLANK('Funding Info'!KD3),"",'Funding Info'!KD3)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Info'!BO5),"",'Funding Info'!BO5)</f>
        <v/>
      </c>
      <c r="G6" s="104" t="str">
        <f>+IF(ISBLANK('Funding Info'!BP5),"",'Funding Info'!BP5)</f>
        <v/>
      </c>
      <c r="H6" s="104">
        <f>+IF(ISBLANK('Funding Info'!BQ5),"",'Funding Info'!BQ5)</f>
        <v>0</v>
      </c>
      <c r="I6" s="95" t="str">
        <f>+IF(ISBLANK('Funding Info'!KD5),"",'Funding Info'!KD5)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Info'!BO7),"",'Funding Info'!BO7)</f>
        <v/>
      </c>
      <c r="G7" s="104" t="str">
        <f>+IF(ISBLANK('Funding Info'!BP7),"",'Funding Info'!BP7)</f>
        <v/>
      </c>
      <c r="H7" s="104">
        <f>+IF(ISBLANK('Funding Info'!BQ7),"",'Funding Info'!BQ7)</f>
        <v>0</v>
      </c>
      <c r="I7" s="95" t="str">
        <f>+IF(ISBLANK('Funding Info'!KD7),"",'Funding Info'!KD7)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Info'!BO8),"",'Funding Info'!BO8)</f>
        <v>68924</v>
      </c>
      <c r="G8" s="104" t="str">
        <f>+IF(ISBLANK('Funding Info'!BP8),"",'Funding Info'!BP8)</f>
        <v/>
      </c>
      <c r="H8" s="104">
        <f>+IF(ISBLANK('Funding Info'!BQ8),"",'Funding Info'!BQ8)</f>
        <v>68924</v>
      </c>
      <c r="I8" s="95" t="str">
        <f>+IF(ISBLANK('Funding Info'!KD8),"",'Funding Info'!KD8)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Info'!BO9),"",'Funding Info'!BO9)</f>
        <v/>
      </c>
      <c r="G9" s="104" t="str">
        <f>+IF(ISBLANK('Funding Info'!BP9),"",'Funding Info'!BP9)</f>
        <v/>
      </c>
      <c r="H9" s="104">
        <f>+IF(ISBLANK('Funding Info'!BQ9),"",'Funding Info'!BQ9)</f>
        <v>0</v>
      </c>
      <c r="I9" s="95" t="str">
        <f>+IF(ISBLANK('Funding Info'!KD9),"",'Funding Info'!KD9)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Info'!BO10),"",'Funding Info'!BO10)</f>
        <v/>
      </c>
      <c r="G10" s="104" t="str">
        <f>+IF(ISBLANK('Funding Info'!BP10),"",'Funding Info'!BP10)</f>
        <v/>
      </c>
      <c r="H10" s="104">
        <f>+IF(ISBLANK('Funding Info'!BQ10),"",'Funding Info'!BQ10)</f>
        <v>0</v>
      </c>
      <c r="I10" s="95" t="str">
        <f>+IF(ISBLANK('Funding Info'!KD10),"",'Funding Info'!KD10)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Info'!BO11),"",'Funding Info'!BO11)</f>
        <v/>
      </c>
      <c r="G11" s="104" t="str">
        <f>+IF(ISBLANK('Funding Info'!BP11),"",'Funding Info'!BP11)</f>
        <v/>
      </c>
      <c r="H11" s="104">
        <f>+IF(ISBLANK('Funding Info'!BQ11),"",'Funding Info'!BQ11)</f>
        <v>0</v>
      </c>
      <c r="I11" s="95" t="str">
        <f>+IF(ISBLANK('Funding Info'!KD11),"",'Funding Info'!KD11)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Info'!BO13),"",'Funding Info'!BO13)</f>
        <v/>
      </c>
      <c r="G12" s="104" t="str">
        <f>+IF(ISBLANK('Funding Info'!BP13),"",'Funding Info'!BP13)</f>
        <v/>
      </c>
      <c r="H12" s="104">
        <f>+IF(ISBLANK('Funding Info'!BQ13),"",'Funding Info'!BQ13)</f>
        <v>0</v>
      </c>
      <c r="I12" s="95" t="str">
        <f>+IF(ISBLANK('Funding Info'!KD13),"",'Funding Info'!KD13)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Info'!BO14),"",'Funding Info'!BO14)</f>
        <v/>
      </c>
      <c r="G13" s="104" t="str">
        <f>+IF(ISBLANK('Funding Info'!BP14),"",'Funding Info'!BP14)</f>
        <v/>
      </c>
      <c r="H13" s="104">
        <f>+IF(ISBLANK('Funding Info'!BQ14),"",'Funding Info'!BQ14)</f>
        <v>0</v>
      </c>
      <c r="I13" s="95" t="str">
        <f>+IF(ISBLANK('Funding Info'!KD14),"",'Funding Info'!KD14)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Info'!BO15),"",'Funding Info'!BO15)</f>
        <v/>
      </c>
      <c r="G14" s="104" t="str">
        <f>+IF(ISBLANK('Funding Info'!BP15),"",'Funding Info'!BP15)</f>
        <v/>
      </c>
      <c r="H14" s="104">
        <f>+IF(ISBLANK('Funding Info'!BQ15),"",'Funding Info'!BQ15)</f>
        <v>0</v>
      </c>
      <c r="I14" s="95" t="str">
        <f>+IF(ISBLANK('Funding Info'!KD15),"",'Funding Info'!KD15)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Info'!BO16),"",'Funding Info'!BO16)</f>
        <v>11243</v>
      </c>
      <c r="G15" s="104" t="str">
        <f>+IF(ISBLANK('Funding Info'!BP16),"",'Funding Info'!BP16)</f>
        <v/>
      </c>
      <c r="H15" s="104">
        <f>+IF(ISBLANK('Funding Info'!BQ16),"",'Funding Info'!BQ16)</f>
        <v>11243</v>
      </c>
      <c r="I15" s="95" t="str">
        <f>+IF(ISBLANK('Funding Info'!KD16),"",'Funding Info'!KD16)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Info'!BO17),"",'Funding Info'!BO17)</f>
        <v/>
      </c>
      <c r="G16" s="104" t="str">
        <f>+IF(ISBLANK('Funding Info'!BP17),"",'Funding Info'!BP17)</f>
        <v/>
      </c>
      <c r="H16" s="104">
        <f>+IF(ISBLANK('Funding Info'!BQ17),"",'Funding Info'!BQ17)</f>
        <v>0</v>
      </c>
      <c r="I16" s="95" t="str">
        <f>+IF(ISBLANK('Funding Info'!KD17),"",'Funding Info'!KD17)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Info'!BO18),"",'Funding Info'!BO18)</f>
        <v>20180</v>
      </c>
      <c r="G17" s="104" t="str">
        <f>+IF(ISBLANK('Funding Info'!BP18),"",'Funding Info'!BP18)</f>
        <v/>
      </c>
      <c r="H17" s="104">
        <f>+IF(ISBLANK('Funding Info'!BQ18),"",'Funding Info'!BQ18)</f>
        <v>20180</v>
      </c>
      <c r="I17" s="95" t="str">
        <f>+IF(ISBLANK('Funding Info'!KD18),"",'Funding Info'!KD18)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Info'!BO19),"",'Funding Info'!BO19)</f>
        <v/>
      </c>
      <c r="G18" s="104" t="str">
        <f>+IF(ISBLANK('Funding Info'!BP19),"",'Funding Info'!BP19)</f>
        <v/>
      </c>
      <c r="H18" s="104">
        <f>+IF(ISBLANK('Funding Info'!BQ19),"",'Funding Info'!BQ19)</f>
        <v>0</v>
      </c>
      <c r="I18" s="95" t="str">
        <f>+IF(ISBLANK('Funding Info'!KD19),"",'Funding Info'!KD19)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Info'!BO23),"",'Funding Info'!BO23)</f>
        <v/>
      </c>
      <c r="G19" s="104" t="str">
        <f>+IF(ISBLANK('Funding Info'!BP23),"",'Funding Info'!BP23)</f>
        <v/>
      </c>
      <c r="H19" s="104">
        <f>+IF(ISBLANK('Funding Info'!BQ23),"",'Funding Info'!BQ23)</f>
        <v>0</v>
      </c>
      <c r="I19" s="95" t="str">
        <f>+IF(ISBLANK('Funding Info'!KD23),"",'Funding Info'!KD23)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Info'!BO24),"",'Funding Info'!BO24)</f>
        <v>1329</v>
      </c>
      <c r="G20" s="104" t="str">
        <f>+IF(ISBLANK('Funding Info'!BP24),"",'Funding Info'!BP24)</f>
        <v/>
      </c>
      <c r="H20" s="104">
        <f>+IF(ISBLANK('Funding Info'!BQ24),"",'Funding Info'!BQ24)</f>
        <v>1329</v>
      </c>
      <c r="I20" s="95" t="str">
        <f>+IF(ISBLANK('Funding Info'!KD24),"",'Funding Info'!KD24)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Info'!BO25),"",'Funding Info'!BO25)</f>
        <v>1330</v>
      </c>
      <c r="G21" s="104" t="str">
        <f>+IF(ISBLANK('Funding Info'!BP25),"",'Funding Info'!BP25)</f>
        <v/>
      </c>
      <c r="H21" s="104">
        <f>+IF(ISBLANK('Funding Info'!BQ25),"",'Funding Info'!BQ25)</f>
        <v>1330</v>
      </c>
      <c r="I21" s="95" t="str">
        <f>+IF(ISBLANK('Funding Info'!KD25),"",'Funding Info'!KD25)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Info'!BO26),"",'Funding Info'!BO26)</f>
        <v/>
      </c>
      <c r="G22" s="104" t="str">
        <f>+IF(ISBLANK('Funding Info'!BP26),"",'Funding Info'!BP26)</f>
        <v/>
      </c>
      <c r="H22" s="104">
        <f>+IF(ISBLANK('Funding Info'!BQ26),"",'Funding Info'!BQ26)</f>
        <v>0</v>
      </c>
      <c r="I22" s="95" t="str">
        <f>+IF(ISBLANK('Funding Info'!KD26),"",'Funding Info'!KD26)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Info'!BO27),"",'Funding Info'!BO27)</f>
        <v/>
      </c>
      <c r="G23" s="104" t="str">
        <f>+IF(ISBLANK('Funding Info'!BP27),"",'Funding Info'!BP27)</f>
        <v/>
      </c>
      <c r="H23" s="104">
        <f>+IF(ISBLANK('Funding Info'!BQ27),"",'Funding Info'!BQ27)</f>
        <v>0</v>
      </c>
      <c r="I23" s="95" t="str">
        <f>+IF(ISBLANK('Funding Info'!KD27),"",'Funding Info'!KD27)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Info'!BO28),"",'Funding Info'!BO28)</f>
        <v>10368</v>
      </c>
      <c r="G24" s="104" t="str">
        <f>+IF(ISBLANK('Funding Info'!BP28),"",'Funding Info'!BP28)</f>
        <v/>
      </c>
      <c r="H24" s="104">
        <f>+IF(ISBLANK('Funding Info'!BQ28),"",'Funding Info'!BQ28)</f>
        <v>10368</v>
      </c>
      <c r="I24" s="95" t="str">
        <f>+IF(ISBLANK('Funding Info'!KD28),"",'Funding Info'!KD28)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Info'!BO29),"",'Funding Info'!BO29)</f>
        <v/>
      </c>
      <c r="G25" s="104" t="str">
        <f>+IF(ISBLANK('Funding Info'!BP29),"",'Funding Info'!BP29)</f>
        <v/>
      </c>
      <c r="H25" s="104">
        <f>+IF(ISBLANK('Funding Info'!BQ29),"",'Funding Info'!BQ29)</f>
        <v>0</v>
      </c>
      <c r="I25" s="95" t="str">
        <f>+IF(ISBLANK('Funding Info'!KD29),"",'Funding Info'!KD29)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Info'!BO30),"",'Funding Info'!BO30)</f>
        <v/>
      </c>
      <c r="G26" s="104" t="str">
        <f>+IF(ISBLANK('Funding Info'!BP30),"",'Funding Info'!BP30)</f>
        <v/>
      </c>
      <c r="H26" s="104">
        <f>+IF(ISBLANK('Funding Info'!BQ30),"",'Funding Info'!BQ30)</f>
        <v>0</v>
      </c>
      <c r="I26" s="95" t="str">
        <f>+IF(ISBLANK('Funding Info'!KD30),"",'Funding Info'!KD30)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Info'!BO31),"",'Funding Info'!BO31)</f>
        <v/>
      </c>
      <c r="G27" s="104" t="str">
        <f>+IF(ISBLANK('Funding Info'!BP31),"",'Funding Info'!BP31)</f>
        <v/>
      </c>
      <c r="H27" s="104">
        <f>+IF(ISBLANK('Funding Info'!BQ31),"",'Funding Info'!BQ31)</f>
        <v>0</v>
      </c>
      <c r="I27" s="95" t="str">
        <f>+IF(ISBLANK('Funding Info'!KD31),"",'Funding Info'!KD31)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Info'!BO32),"",'Funding Info'!BO32)</f>
        <v>1747</v>
      </c>
      <c r="G28" s="104" t="str">
        <f>+IF(ISBLANK('Funding Info'!BP32),"",'Funding Info'!BP32)</f>
        <v/>
      </c>
      <c r="H28" s="104">
        <f>+IF(ISBLANK('Funding Info'!BQ32),"",'Funding Info'!BQ32)</f>
        <v>1747</v>
      </c>
      <c r="I28" s="95" t="str">
        <f>+IF(ISBLANK('Funding Info'!KD32),"",'Funding Info'!KD32)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Info'!BO33),"",'Funding Info'!BO33)</f>
        <v/>
      </c>
      <c r="G29" s="104" t="str">
        <f>+IF(ISBLANK('Funding Info'!BP33),"",'Funding Info'!BP33)</f>
        <v/>
      </c>
      <c r="H29" s="104">
        <f>+IF(ISBLANK('Funding Info'!BQ33),"",'Funding Info'!BQ33)</f>
        <v>0</v>
      </c>
      <c r="I29" s="95" t="str">
        <f>+IF(ISBLANK('Funding Info'!KD33),"",'Funding Info'!KD33)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Info'!BO35),"",'Funding Info'!BO35)</f>
        <v/>
      </c>
      <c r="G30" s="104" t="str">
        <f>+IF(ISBLANK('Funding Info'!BP35),"",'Funding Info'!BP35)</f>
        <v/>
      </c>
      <c r="H30" s="104">
        <f>+IF(ISBLANK('Funding Info'!BQ35),"",'Funding Info'!BQ35)</f>
        <v>0</v>
      </c>
      <c r="I30" s="95" t="str">
        <f>+IF(ISBLANK('Funding Info'!KD35),"",'Funding Info'!KD35)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Info'!BO36),"",'Funding Info'!BO36)</f>
        <v>171694</v>
      </c>
      <c r="G31" s="104">
        <f>+IF(ISBLANK('Funding Info'!BP36),"",'Funding Info'!BP36)</f>
        <v>-2859</v>
      </c>
      <c r="H31" s="104">
        <f>+IF(ISBLANK('Funding Info'!BQ36),"",'Funding Info'!BQ36)</f>
        <v>168835</v>
      </c>
      <c r="I31" s="95" t="str">
        <f>+IF(ISBLANK('Funding Info'!KD36),"",'Funding Info'!KD36)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Info'!BO37),"",'Funding Info'!BO37)</f>
        <v/>
      </c>
      <c r="G32" s="104" t="str">
        <f>+IF(ISBLANK('Funding Info'!BP37),"",'Funding Info'!BP37)</f>
        <v/>
      </c>
      <c r="H32" s="104">
        <f>+IF(ISBLANK('Funding Info'!BQ37),"",'Funding Info'!BQ37)</f>
        <v>0</v>
      </c>
      <c r="I32" s="95" t="str">
        <f>+IF(ISBLANK('Funding Info'!KD37),"",'Funding Info'!KD37)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Info'!BO38),"",'Funding Info'!BO38)</f>
        <v/>
      </c>
      <c r="G33" s="104" t="str">
        <f>+IF(ISBLANK('Funding Info'!BP38),"",'Funding Info'!BP38)</f>
        <v/>
      </c>
      <c r="H33" s="104">
        <f>+IF(ISBLANK('Funding Info'!BQ38),"",'Funding Info'!BQ38)</f>
        <v>0</v>
      </c>
      <c r="I33" s="95" t="str">
        <f>+IF(ISBLANK('Funding Info'!KD38),"",'Funding Info'!KD38)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Info'!BO39),"",'Funding Info'!BO39)</f>
        <v/>
      </c>
      <c r="G34" s="104" t="str">
        <f>+IF(ISBLANK('Funding Info'!BP39),"",'Funding Info'!BP39)</f>
        <v/>
      </c>
      <c r="H34" s="104" t="str">
        <f>+IF(ISBLANK('Funding Info'!BQ39),"",'Funding Info'!BQ39)</f>
        <v/>
      </c>
      <c r="I34" s="95" t="str">
        <f>+IF(ISBLANK('Funding Info'!KD39),"",'Funding Info'!KD39)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288198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[1]Overview!B25</f>
        <v>Eau Claire City/County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[1]Overview!C25</f>
        <v>256321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Info'!BR3),"",'Funding Info'!BR3)</f>
        <v>9795</v>
      </c>
      <c r="G5" s="104" t="str">
        <f>+IF(ISBLANK('Funding Info'!BS3),"",'Funding Info'!BS3)</f>
        <v/>
      </c>
      <c r="H5" s="104">
        <f>+IF(ISBLANK('Funding Info'!BT3),"",'Funding Info'!BT3)</f>
        <v>9795</v>
      </c>
      <c r="I5" s="95" t="str">
        <f>+IF(ISBLANK('Funding Info'!KE3),"",'Funding Info'!KE3)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Info'!BR5),"",'Funding Info'!BR5)</f>
        <v/>
      </c>
      <c r="G6" s="104" t="str">
        <f>+IF(ISBLANK('Funding Info'!BS5),"",'Funding Info'!BS5)</f>
        <v/>
      </c>
      <c r="H6" s="104">
        <f>+IF(ISBLANK('Funding Info'!BT5),"",'Funding Info'!BT5)</f>
        <v>0</v>
      </c>
      <c r="I6" s="95" t="str">
        <f>+IF(ISBLANK('Funding Info'!KE5),"",'Funding Info'!KE5)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Info'!BR7),"",'Funding Info'!BR7)</f>
        <v/>
      </c>
      <c r="G7" s="104" t="str">
        <f>+IF(ISBLANK('Funding Info'!BS7),"",'Funding Info'!BS7)</f>
        <v/>
      </c>
      <c r="H7" s="104">
        <f>+IF(ISBLANK('Funding Info'!BT7),"",'Funding Info'!BT7)</f>
        <v>0</v>
      </c>
      <c r="I7" s="95" t="str">
        <f>+IF(ISBLANK('Funding Info'!KE7),"",'Funding Info'!KE7)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Info'!BR8),"",'Funding Info'!BR8)</f>
        <v>114785</v>
      </c>
      <c r="G8" s="104" t="str">
        <f>+IF(ISBLANK('Funding Info'!BS8),"",'Funding Info'!BS8)</f>
        <v/>
      </c>
      <c r="H8" s="104">
        <f>+IF(ISBLANK('Funding Info'!BT8),"",'Funding Info'!BT8)</f>
        <v>114785</v>
      </c>
      <c r="I8" s="95" t="str">
        <f>+IF(ISBLANK('Funding Info'!KE8),"",'Funding Info'!KE8)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Info'!BR9),"",'Funding Info'!BR9)</f>
        <v/>
      </c>
      <c r="G9" s="104" t="str">
        <f>+IF(ISBLANK('Funding Info'!BS9),"",'Funding Info'!BS9)</f>
        <v/>
      </c>
      <c r="H9" s="104">
        <f>+IF(ISBLANK('Funding Info'!BT9),"",'Funding Info'!BT9)</f>
        <v>0</v>
      </c>
      <c r="I9" s="95" t="str">
        <f>+IF(ISBLANK('Funding Info'!KE9),"",'Funding Info'!KE9)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Info'!BR10),"",'Funding Info'!BR10)</f>
        <v/>
      </c>
      <c r="G10" s="104" t="str">
        <f>+IF(ISBLANK('Funding Info'!BS10),"",'Funding Info'!BS10)</f>
        <v/>
      </c>
      <c r="H10" s="104">
        <f>+IF(ISBLANK('Funding Info'!BT10),"",'Funding Info'!BT10)</f>
        <v>0</v>
      </c>
      <c r="I10" s="95" t="str">
        <f>+IF(ISBLANK('Funding Info'!KE10),"",'Funding Info'!KE10)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>
        <f>+IF(ISBLANK('Funding Info'!BR11),"",'Funding Info'!BR11)</f>
        <v>75000</v>
      </c>
      <c r="G11" s="104" t="str">
        <f>+IF(ISBLANK('Funding Info'!BS11),"",'Funding Info'!BS11)</f>
        <v/>
      </c>
      <c r="H11" s="104">
        <f>+IF(ISBLANK('Funding Info'!BT11),"",'Funding Info'!BT11)</f>
        <v>75000</v>
      </c>
      <c r="I11" s="95" t="str">
        <f>+IF(ISBLANK('Funding Info'!KE11),"",'Funding Info'!KE11)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Info'!BR13),"",'Funding Info'!BR13)</f>
        <v/>
      </c>
      <c r="G12" s="104" t="str">
        <f>+IF(ISBLANK('Funding Info'!BS13),"",'Funding Info'!BS13)</f>
        <v/>
      </c>
      <c r="H12" s="104">
        <f>+IF(ISBLANK('Funding Info'!BT13),"",'Funding Info'!BT13)</f>
        <v>0</v>
      </c>
      <c r="I12" s="95" t="str">
        <f>+IF(ISBLANK('Funding Info'!KE13),"",'Funding Info'!KE13)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Info'!BR14),"",'Funding Info'!BR14)</f>
        <v/>
      </c>
      <c r="G13" s="104" t="str">
        <f>+IF(ISBLANK('Funding Info'!BS14),"",'Funding Info'!BS14)</f>
        <v/>
      </c>
      <c r="H13" s="104">
        <f>+IF(ISBLANK('Funding Info'!BT14),"",'Funding Info'!BT14)</f>
        <v>0</v>
      </c>
      <c r="I13" s="95" t="str">
        <f>+IF(ISBLANK('Funding Info'!KE14),"",'Funding Info'!KE14)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Info'!BR15),"",'Funding Info'!BR15)</f>
        <v/>
      </c>
      <c r="G14" s="104" t="str">
        <f>+IF(ISBLANK('Funding Info'!BS15),"",'Funding Info'!BS15)</f>
        <v/>
      </c>
      <c r="H14" s="104">
        <f>+IF(ISBLANK('Funding Info'!BT15),"",'Funding Info'!BT15)</f>
        <v>0</v>
      </c>
      <c r="I14" s="95" t="str">
        <f>+IF(ISBLANK('Funding Info'!KE15),"",'Funding Info'!KE15)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Info'!BR16),"",'Funding Info'!BR16)</f>
        <v>21729</v>
      </c>
      <c r="G15" s="104" t="str">
        <f>+IF(ISBLANK('Funding Info'!BS16),"",'Funding Info'!BS16)</f>
        <v/>
      </c>
      <c r="H15" s="104">
        <f>+IF(ISBLANK('Funding Info'!BT16),"",'Funding Info'!BT16)</f>
        <v>21729</v>
      </c>
      <c r="I15" s="95" t="str">
        <f>+IF(ISBLANK('Funding Info'!KE16),"",'Funding Info'!KE16)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Info'!BR17),"",'Funding Info'!BR17)</f>
        <v/>
      </c>
      <c r="G16" s="104" t="str">
        <f>+IF(ISBLANK('Funding Info'!BS17),"",'Funding Info'!BS17)</f>
        <v/>
      </c>
      <c r="H16" s="104">
        <f>+IF(ISBLANK('Funding Info'!BT17),"",'Funding Info'!BT17)</f>
        <v>0</v>
      </c>
      <c r="I16" s="95" t="str">
        <f>+IF(ISBLANK('Funding Info'!KE17),"",'Funding Info'!KE17)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Info'!BR18),"",'Funding Info'!BR18)</f>
        <v>43248</v>
      </c>
      <c r="G17" s="104" t="str">
        <f>+IF(ISBLANK('Funding Info'!BS18),"",'Funding Info'!BS18)</f>
        <v/>
      </c>
      <c r="H17" s="104">
        <f>+IF(ISBLANK('Funding Info'!BT18),"",'Funding Info'!BT18)</f>
        <v>43248</v>
      </c>
      <c r="I17" s="95" t="str">
        <f>+IF(ISBLANK('Funding Info'!KE18),"",'Funding Info'!KE18)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Info'!BR19),"",'Funding Info'!BR19)</f>
        <v/>
      </c>
      <c r="G18" s="104" t="str">
        <f>+IF(ISBLANK('Funding Info'!BS19),"",'Funding Info'!BS19)</f>
        <v/>
      </c>
      <c r="H18" s="104">
        <f>+IF(ISBLANK('Funding Info'!BT19),"",'Funding Info'!BT19)</f>
        <v>0</v>
      </c>
      <c r="I18" s="95" t="str">
        <f>+IF(ISBLANK('Funding Info'!KE19),"",'Funding Info'!KE19)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Info'!BR23),"",'Funding Info'!BR23)</f>
        <v/>
      </c>
      <c r="G19" s="104" t="str">
        <f>+IF(ISBLANK('Funding Info'!BS23),"",'Funding Info'!BS23)</f>
        <v/>
      </c>
      <c r="H19" s="104">
        <f>+IF(ISBLANK('Funding Info'!BT23),"",'Funding Info'!BT23)</f>
        <v>0</v>
      </c>
      <c r="I19" s="95" t="str">
        <f>+IF(ISBLANK('Funding Info'!KE23),"",'Funding Info'!KE23)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Info'!BR24),"",'Funding Info'!BR24)</f>
        <v>1519</v>
      </c>
      <c r="G20" s="104" t="str">
        <f>+IF(ISBLANK('Funding Info'!BS24),"",'Funding Info'!BS24)</f>
        <v/>
      </c>
      <c r="H20" s="104">
        <f>+IF(ISBLANK('Funding Info'!BT24),"",'Funding Info'!BT24)</f>
        <v>1519</v>
      </c>
      <c r="I20" s="95" t="str">
        <f>+IF(ISBLANK('Funding Info'!KE24),"",'Funding Info'!KE24)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Info'!BR25),"",'Funding Info'!BR25)</f>
        <v/>
      </c>
      <c r="G21" s="104" t="str">
        <f>+IF(ISBLANK('Funding Info'!BS25),"",'Funding Info'!BS25)</f>
        <v/>
      </c>
      <c r="H21" s="104">
        <f>+IF(ISBLANK('Funding Info'!BT25),"",'Funding Info'!BT25)</f>
        <v>0</v>
      </c>
      <c r="I21" s="95" t="str">
        <f>+IF(ISBLANK('Funding Info'!KE25),"",'Funding Info'!KE25)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Info'!BR26),"",'Funding Info'!BR26)</f>
        <v/>
      </c>
      <c r="G22" s="104" t="str">
        <f>+IF(ISBLANK('Funding Info'!BS26),"",'Funding Info'!BS26)</f>
        <v/>
      </c>
      <c r="H22" s="104">
        <f>+IF(ISBLANK('Funding Info'!BT26),"",'Funding Info'!BT26)</f>
        <v>0</v>
      </c>
      <c r="I22" s="95" t="str">
        <f>+IF(ISBLANK('Funding Info'!KE26),"",'Funding Info'!KE26)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Info'!BR27),"",'Funding Info'!BR27)</f>
        <v/>
      </c>
      <c r="G23" s="104" t="str">
        <f>+IF(ISBLANK('Funding Info'!BS27),"",'Funding Info'!BS27)</f>
        <v/>
      </c>
      <c r="H23" s="104">
        <f>+IF(ISBLANK('Funding Info'!BT27),"",'Funding Info'!BT27)</f>
        <v>0</v>
      </c>
      <c r="I23" s="95" t="str">
        <f>+IF(ISBLANK('Funding Info'!KE27),"",'Funding Info'!KE27)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Info'!BR28),"",'Funding Info'!BR28)</f>
        <v>12066</v>
      </c>
      <c r="G24" s="104" t="str">
        <f>+IF(ISBLANK('Funding Info'!BS28),"",'Funding Info'!BS28)</f>
        <v/>
      </c>
      <c r="H24" s="104">
        <f>+IF(ISBLANK('Funding Info'!BT28),"",'Funding Info'!BT28)</f>
        <v>12066</v>
      </c>
      <c r="I24" s="95" t="str">
        <f>+IF(ISBLANK('Funding Info'!KE28),"",'Funding Info'!KE28)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Info'!BR29),"",'Funding Info'!BR29)</f>
        <v/>
      </c>
      <c r="G25" s="104" t="str">
        <f>+IF(ISBLANK('Funding Info'!BS29),"",'Funding Info'!BS29)</f>
        <v/>
      </c>
      <c r="H25" s="104">
        <f>+IF(ISBLANK('Funding Info'!BT29),"",'Funding Info'!BT29)</f>
        <v>0</v>
      </c>
      <c r="I25" s="95" t="str">
        <f>+IF(ISBLANK('Funding Info'!KE29),"",'Funding Info'!KE29)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Info'!BR30),"",'Funding Info'!BR30)</f>
        <v/>
      </c>
      <c r="G26" s="104" t="str">
        <f>+IF(ISBLANK('Funding Info'!BS30),"",'Funding Info'!BS30)</f>
        <v/>
      </c>
      <c r="H26" s="104">
        <f>+IF(ISBLANK('Funding Info'!BT30),"",'Funding Info'!BT30)</f>
        <v>0</v>
      </c>
      <c r="I26" s="95" t="str">
        <f>+IF(ISBLANK('Funding Info'!KE30),"",'Funding Info'!KE30)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>
        <f>+IF(ISBLANK('Funding Info'!BR31),"",'Funding Info'!BR31)</f>
        <v>4526</v>
      </c>
      <c r="G27" s="104" t="str">
        <f>+IF(ISBLANK('Funding Info'!BS31),"",'Funding Info'!BS31)</f>
        <v/>
      </c>
      <c r="H27" s="104">
        <f>+IF(ISBLANK('Funding Info'!BT31),"",'Funding Info'!BT31)</f>
        <v>4526</v>
      </c>
      <c r="I27" s="95" t="str">
        <f>+IF(ISBLANK('Funding Info'!KE31),"",'Funding Info'!KE31)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Info'!BR32),"",'Funding Info'!BR32)</f>
        <v>3386</v>
      </c>
      <c r="G28" s="104" t="str">
        <f>+IF(ISBLANK('Funding Info'!BS32),"",'Funding Info'!BS32)</f>
        <v/>
      </c>
      <c r="H28" s="104">
        <f>+IF(ISBLANK('Funding Info'!BT32),"",'Funding Info'!BT32)</f>
        <v>3386</v>
      </c>
      <c r="I28" s="95" t="str">
        <f>+IF(ISBLANK('Funding Info'!KE32),"",'Funding Info'!KE32)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Info'!BR33),"",'Funding Info'!BR33)</f>
        <v>3403</v>
      </c>
      <c r="G29" s="104" t="str">
        <f>+IF(ISBLANK('Funding Info'!BS33),"",'Funding Info'!BS33)</f>
        <v/>
      </c>
      <c r="H29" s="104">
        <f>+IF(ISBLANK('Funding Info'!BT33),"",'Funding Info'!BT33)</f>
        <v>3403</v>
      </c>
      <c r="I29" s="95" t="str">
        <f>+IF(ISBLANK('Funding Info'!KE33),"",'Funding Info'!KE33)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Info'!BR35),"",'Funding Info'!BR35)</f>
        <v/>
      </c>
      <c r="G30" s="104" t="str">
        <f>+IF(ISBLANK('Funding Info'!BS35),"",'Funding Info'!BS35)</f>
        <v/>
      </c>
      <c r="H30" s="104">
        <f>+IF(ISBLANK('Funding Info'!BT35),"",'Funding Info'!BT35)</f>
        <v>0</v>
      </c>
      <c r="I30" s="95" t="str">
        <f>+IF(ISBLANK('Funding Info'!KE35),"",'Funding Info'!KE35)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Info'!BR36),"",'Funding Info'!BR36)</f>
        <v>407849</v>
      </c>
      <c r="G31" s="104">
        <f>+IF(ISBLANK('Funding Info'!BS36),"",'Funding Info'!BS36)</f>
        <v>-12769</v>
      </c>
      <c r="H31" s="104">
        <f>+IF(ISBLANK('Funding Info'!BT36),"",'Funding Info'!BT36)</f>
        <v>395080</v>
      </c>
      <c r="I31" s="95" t="str">
        <f>+IF(ISBLANK('Funding Info'!KE36),"",'Funding Info'!KE36)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Info'!BR37),"",'Funding Info'!BR37)</f>
        <v/>
      </c>
      <c r="G32" s="104" t="str">
        <f>+IF(ISBLANK('Funding Info'!BS37),"",'Funding Info'!BS37)</f>
        <v/>
      </c>
      <c r="H32" s="104">
        <f>+IF(ISBLANK('Funding Info'!BT37),"",'Funding Info'!BT37)</f>
        <v>0</v>
      </c>
      <c r="I32" s="95" t="str">
        <f>+IF(ISBLANK('Funding Info'!KE37),"",'Funding Info'!KE37)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Info'!BR38),"",'Funding Info'!BR38)</f>
        <v/>
      </c>
      <c r="G33" s="104" t="str">
        <f>+IF(ISBLANK('Funding Info'!BS38),"",'Funding Info'!BS38)</f>
        <v/>
      </c>
      <c r="H33" s="104">
        <f>+IF(ISBLANK('Funding Info'!BT38),"",'Funding Info'!BT38)</f>
        <v>0</v>
      </c>
      <c r="I33" s="95" t="str">
        <f>+IF(ISBLANK('Funding Info'!KE38),"",'Funding Info'!KE38)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Info'!BR39),"",'Funding Info'!BR39)</f>
        <v/>
      </c>
      <c r="G34" s="104" t="str">
        <f>+IF(ISBLANK('Funding Info'!BS39),"",'Funding Info'!BS39)</f>
        <v/>
      </c>
      <c r="H34" s="104">
        <f>+IF(ISBLANK('Funding Info'!BT39),"",'Funding Info'!BT39)</f>
        <v>0</v>
      </c>
      <c r="I34" s="95" t="str">
        <f>+IF(ISBLANK('Funding Info'!KE39),"",'Funding Info'!KE39)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684537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[1]Overview!B26</f>
        <v>Florence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[1]Overview!C26</f>
        <v>19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Info'!BU3),"",'Funding Info'!BU3)</f>
        <v>748</v>
      </c>
      <c r="G5" s="104" t="str">
        <f>+IF(ISBLANK('Funding Info'!BV3),"",'Funding Info'!BV3)</f>
        <v/>
      </c>
      <c r="H5" s="104">
        <f>+IF(ISBLANK('Funding Info'!BW3),"",'Funding Info'!BW3)</f>
        <v>748</v>
      </c>
      <c r="I5" s="95" t="str">
        <f>+IF(ISBLANK('Funding Info'!KF3),"",'Funding Info'!KF3)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Info'!BU5),"",'Funding Info'!BU5)</f>
        <v/>
      </c>
      <c r="G6" s="104" t="str">
        <f>+IF(ISBLANK('Funding Info'!BV5),"",'Funding Info'!BV5)</f>
        <v/>
      </c>
      <c r="H6" s="104">
        <f>+IF(ISBLANK('Funding Info'!BW5),"",'Funding Info'!BW5)</f>
        <v>0</v>
      </c>
      <c r="I6" s="95" t="str">
        <f>+IF(ISBLANK('Funding Info'!KF5),"",'Funding Info'!KF5)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Info'!BU7),"",'Funding Info'!BU7)</f>
        <v/>
      </c>
      <c r="G7" s="104" t="str">
        <f>+IF(ISBLANK('Funding Info'!BV7),"",'Funding Info'!BV7)</f>
        <v/>
      </c>
      <c r="H7" s="104">
        <f>+IF(ISBLANK('Funding Info'!BW7),"",'Funding Info'!BW7)</f>
        <v>0</v>
      </c>
      <c r="I7" s="95" t="str">
        <f>+IF(ISBLANK('Funding Info'!KF7),"",'Funding Info'!KF7)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Info'!BU8),"",'Funding Info'!BU8)</f>
        <v>12000</v>
      </c>
      <c r="G8" s="104" t="str">
        <f>+IF(ISBLANK('Funding Info'!BV8),"",'Funding Info'!BV8)</f>
        <v/>
      </c>
      <c r="H8" s="104">
        <f>+IF(ISBLANK('Funding Info'!BW8),"",'Funding Info'!BW8)</f>
        <v>12000</v>
      </c>
      <c r="I8" s="95" t="str">
        <f>+IF(ISBLANK('Funding Info'!KF8),"",'Funding Info'!KF8)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Info'!BU9),"",'Funding Info'!BU9)</f>
        <v/>
      </c>
      <c r="G9" s="104" t="str">
        <f>+IF(ISBLANK('Funding Info'!BV9),"",'Funding Info'!BV9)</f>
        <v/>
      </c>
      <c r="H9" s="104">
        <f>+IF(ISBLANK('Funding Info'!BW9),"",'Funding Info'!BW9)</f>
        <v>0</v>
      </c>
      <c r="I9" s="95" t="str">
        <f>+IF(ISBLANK('Funding Info'!KF9),"",'Funding Info'!KF9)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Info'!BU10),"",'Funding Info'!BU10)</f>
        <v/>
      </c>
      <c r="G10" s="104" t="str">
        <f>+IF(ISBLANK('Funding Info'!BV10),"",'Funding Info'!BV10)</f>
        <v/>
      </c>
      <c r="H10" s="104">
        <f>+IF(ISBLANK('Funding Info'!BW10),"",'Funding Info'!BW10)</f>
        <v>0</v>
      </c>
      <c r="I10" s="95" t="str">
        <f>+IF(ISBLANK('Funding Info'!KF10),"",'Funding Info'!KF10)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Info'!BU11),"",'Funding Info'!BU11)</f>
        <v/>
      </c>
      <c r="G11" s="104" t="str">
        <f>+IF(ISBLANK('Funding Info'!BV11),"",'Funding Info'!BV11)</f>
        <v/>
      </c>
      <c r="H11" s="104">
        <f>+IF(ISBLANK('Funding Info'!BW11),"",'Funding Info'!BW11)</f>
        <v>0</v>
      </c>
      <c r="I11" s="95" t="str">
        <f>+IF(ISBLANK('Funding Info'!KF11),"",'Funding Info'!KF11)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Info'!BU13),"",'Funding Info'!BU13)</f>
        <v/>
      </c>
      <c r="G12" s="104" t="str">
        <f>+IF(ISBLANK('Funding Info'!BV13),"",'Funding Info'!BV13)</f>
        <v/>
      </c>
      <c r="H12" s="104">
        <f>+IF(ISBLANK('Funding Info'!BW13),"",'Funding Info'!BW13)</f>
        <v>0</v>
      </c>
      <c r="I12" s="95" t="str">
        <f>+IF(ISBLANK('Funding Info'!KF13),"",'Funding Info'!KF13)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Info'!BU14),"",'Funding Info'!BU14)</f>
        <v/>
      </c>
      <c r="G13" s="104" t="str">
        <f>+IF(ISBLANK('Funding Info'!BV14),"",'Funding Info'!BV14)</f>
        <v/>
      </c>
      <c r="H13" s="104">
        <f>+IF(ISBLANK('Funding Info'!BW14),"",'Funding Info'!BW14)</f>
        <v>0</v>
      </c>
      <c r="I13" s="95" t="str">
        <f>+IF(ISBLANK('Funding Info'!KF14),"",'Funding Info'!KF14)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Info'!BU15),"",'Funding Info'!BU15)</f>
        <v/>
      </c>
      <c r="G14" s="104" t="str">
        <f>+IF(ISBLANK('Funding Info'!BV15),"",'Funding Info'!BV15)</f>
        <v/>
      </c>
      <c r="H14" s="104">
        <f>+IF(ISBLANK('Funding Info'!BW15),"",'Funding Info'!BW15)</f>
        <v>0</v>
      </c>
      <c r="I14" s="95" t="str">
        <f>+IF(ISBLANK('Funding Info'!KF15),"",'Funding Info'!KF15)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Info'!BU16),"",'Funding Info'!BU16)</f>
        <v>4697</v>
      </c>
      <c r="G15" s="104" t="str">
        <f>+IF(ISBLANK('Funding Info'!BV16),"",'Funding Info'!BV16)</f>
        <v/>
      </c>
      <c r="H15" s="104">
        <f>+IF(ISBLANK('Funding Info'!BW16),"",'Funding Info'!BW16)</f>
        <v>4697</v>
      </c>
      <c r="I15" s="95" t="str">
        <f>+IF(ISBLANK('Funding Info'!KF16),"",'Funding Info'!KF16)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Info'!BU17),"",'Funding Info'!BU17)</f>
        <v/>
      </c>
      <c r="G16" s="104" t="str">
        <f>+IF(ISBLANK('Funding Info'!BV17),"",'Funding Info'!BV17)</f>
        <v/>
      </c>
      <c r="H16" s="104">
        <f>+IF(ISBLANK('Funding Info'!BW17),"",'Funding Info'!BW17)</f>
        <v>0</v>
      </c>
      <c r="I16" s="95" t="str">
        <f>+IF(ISBLANK('Funding Info'!KF17),"",'Funding Info'!KF17)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Info'!BU18),"",'Funding Info'!BU18)</f>
        <v>5671</v>
      </c>
      <c r="G17" s="104" t="str">
        <f>+IF(ISBLANK('Funding Info'!BV18),"",'Funding Info'!BV18)</f>
        <v/>
      </c>
      <c r="H17" s="104">
        <f>+IF(ISBLANK('Funding Info'!BW18),"",'Funding Info'!BW18)</f>
        <v>5671</v>
      </c>
      <c r="I17" s="95" t="str">
        <f>+IF(ISBLANK('Funding Info'!KF18),"",'Funding Info'!KF18)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Info'!BU19),"",'Funding Info'!BU19)</f>
        <v/>
      </c>
      <c r="G18" s="104" t="str">
        <f>+IF(ISBLANK('Funding Info'!BV19),"",'Funding Info'!BV19)</f>
        <v/>
      </c>
      <c r="H18" s="104">
        <f>+IF(ISBLANK('Funding Info'!BW19),"",'Funding Info'!BW19)</f>
        <v>0</v>
      </c>
      <c r="I18" s="95" t="str">
        <f>+IF(ISBLANK('Funding Info'!KF19),"",'Funding Info'!KF19)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Info'!BU23),"",'Funding Info'!BU23)</f>
        <v/>
      </c>
      <c r="G19" s="104" t="str">
        <f>+IF(ISBLANK('Funding Info'!BV23),"",'Funding Info'!BV23)</f>
        <v/>
      </c>
      <c r="H19" s="104">
        <f>+IF(ISBLANK('Funding Info'!BW23),"",'Funding Info'!BW23)</f>
        <v>0</v>
      </c>
      <c r="I19" s="95" t="str">
        <f>+IF(ISBLANK('Funding Info'!KF23),"",'Funding Info'!KF23)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Info'!BU24),"",'Funding Info'!BU24)</f>
        <v/>
      </c>
      <c r="G20" s="104" t="str">
        <f>+IF(ISBLANK('Funding Info'!BV24),"",'Funding Info'!BV24)</f>
        <v/>
      </c>
      <c r="H20" s="104">
        <f>+IF(ISBLANK('Funding Info'!BW24),"",'Funding Info'!BW24)</f>
        <v>0</v>
      </c>
      <c r="I20" s="95" t="str">
        <f>+IF(ISBLANK('Funding Info'!KF24),"",'Funding Info'!KF24)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Info'!BU25),"",'Funding Info'!BU25)</f>
        <v>1372</v>
      </c>
      <c r="G21" s="104" t="str">
        <f>+IF(ISBLANK('Funding Info'!BV25),"",'Funding Info'!BV25)</f>
        <v/>
      </c>
      <c r="H21" s="104">
        <f>+IF(ISBLANK('Funding Info'!BW25),"",'Funding Info'!BW25)</f>
        <v>1372</v>
      </c>
      <c r="I21" s="95" t="str">
        <f>+IF(ISBLANK('Funding Info'!KF25),"",'Funding Info'!KF25)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Info'!BU26),"",'Funding Info'!BU26)</f>
        <v/>
      </c>
      <c r="G22" s="104" t="str">
        <f>+IF(ISBLANK('Funding Info'!BV26),"",'Funding Info'!BV26)</f>
        <v/>
      </c>
      <c r="H22" s="104">
        <f>+IF(ISBLANK('Funding Info'!BW26),"",'Funding Info'!BW26)</f>
        <v>0</v>
      </c>
      <c r="I22" s="95" t="str">
        <f>+IF(ISBLANK('Funding Info'!KF26),"",'Funding Info'!KF26)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Info'!BU27),"",'Funding Info'!BU27)</f>
        <v/>
      </c>
      <c r="G23" s="104" t="str">
        <f>+IF(ISBLANK('Funding Info'!BV27),"",'Funding Info'!BV27)</f>
        <v/>
      </c>
      <c r="H23" s="104">
        <f>+IF(ISBLANK('Funding Info'!BW27),"",'Funding Info'!BW27)</f>
        <v>0</v>
      </c>
      <c r="I23" s="95" t="str">
        <f>+IF(ISBLANK('Funding Info'!KF27),"",'Funding Info'!KF27)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Info'!BU28),"",'Funding Info'!BU28)</f>
        <v/>
      </c>
      <c r="G24" s="104" t="str">
        <f>+IF(ISBLANK('Funding Info'!BV28),"",'Funding Info'!BV28)</f>
        <v/>
      </c>
      <c r="H24" s="104">
        <f>+IF(ISBLANK('Funding Info'!BW28),"",'Funding Info'!BW28)</f>
        <v>0</v>
      </c>
      <c r="I24" s="95" t="str">
        <f>+IF(ISBLANK('Funding Info'!KF28),"",'Funding Info'!KF28)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Info'!BU29),"",'Funding Info'!BU29)</f>
        <v/>
      </c>
      <c r="G25" s="104" t="str">
        <f>+IF(ISBLANK('Funding Info'!BV29),"",'Funding Info'!BV29)</f>
        <v/>
      </c>
      <c r="H25" s="104">
        <f>+IF(ISBLANK('Funding Info'!BW29),"",'Funding Info'!BW29)</f>
        <v>0</v>
      </c>
      <c r="I25" s="95" t="str">
        <f>+IF(ISBLANK('Funding Info'!KF29),"",'Funding Info'!KF29)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Info'!BU30),"",'Funding Info'!BU30)</f>
        <v/>
      </c>
      <c r="G26" s="104" t="str">
        <f>+IF(ISBLANK('Funding Info'!BV30),"",'Funding Info'!BV30)</f>
        <v/>
      </c>
      <c r="H26" s="104">
        <f>+IF(ISBLANK('Funding Info'!BW30),"",'Funding Info'!BW30)</f>
        <v>0</v>
      </c>
      <c r="I26" s="95" t="str">
        <f>+IF(ISBLANK('Funding Info'!KF30),"",'Funding Info'!KF30)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Info'!BU31),"",'Funding Info'!BU31)</f>
        <v/>
      </c>
      <c r="G27" s="104" t="str">
        <f>+IF(ISBLANK('Funding Info'!BV31),"",'Funding Info'!BV31)</f>
        <v/>
      </c>
      <c r="H27" s="104">
        <f>+IF(ISBLANK('Funding Info'!BW31),"",'Funding Info'!BW31)</f>
        <v>0</v>
      </c>
      <c r="I27" s="95" t="str">
        <f>+IF(ISBLANK('Funding Info'!KF31),"",'Funding Info'!KF31)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Info'!BU32),"",'Funding Info'!BU32)</f>
        <v>607</v>
      </c>
      <c r="G28" s="104" t="str">
        <f>+IF(ISBLANK('Funding Info'!BV32),"",'Funding Info'!BV32)</f>
        <v/>
      </c>
      <c r="H28" s="104">
        <f>+IF(ISBLANK('Funding Info'!BW32),"",'Funding Info'!BW32)</f>
        <v>607</v>
      </c>
      <c r="I28" s="95" t="str">
        <f>+IF(ISBLANK('Funding Info'!KF32),"",'Funding Info'!KF32)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Info'!BU33),"",'Funding Info'!BU33)</f>
        <v/>
      </c>
      <c r="G29" s="104" t="str">
        <f>+IF(ISBLANK('Funding Info'!BV33),"",'Funding Info'!BV33)</f>
        <v/>
      </c>
      <c r="H29" s="104">
        <f>+IF(ISBLANK('Funding Info'!BW33),"",'Funding Info'!BW33)</f>
        <v>0</v>
      </c>
      <c r="I29" s="95" t="str">
        <f>+IF(ISBLANK('Funding Info'!KF33),"",'Funding Info'!KF33)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Info'!BU35),"",'Funding Info'!BU35)</f>
        <v/>
      </c>
      <c r="G30" s="104" t="str">
        <f>+IF(ISBLANK('Funding Info'!BV35),"",'Funding Info'!BV35)</f>
        <v/>
      </c>
      <c r="H30" s="104">
        <f>+IF(ISBLANK('Funding Info'!BW35),"",'Funding Info'!BW35)</f>
        <v>0</v>
      </c>
      <c r="I30" s="95" t="str">
        <f>+IF(ISBLANK('Funding Info'!KF35),"",'Funding Info'!KF35)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Info'!BU36),"",'Funding Info'!BU36)</f>
        <v>22404</v>
      </c>
      <c r="G31" s="104">
        <f>+IF(ISBLANK('Funding Info'!BV36),"",'Funding Info'!BV36)</f>
        <v>2596</v>
      </c>
      <c r="H31" s="104">
        <f>+IF(ISBLANK('Funding Info'!BW36),"",'Funding Info'!BW36)</f>
        <v>25000</v>
      </c>
      <c r="I31" s="95" t="str">
        <f>+IF(ISBLANK('Funding Info'!KF36),"",'Funding Info'!KF36)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Info'!BU37),"",'Funding Info'!BU37)</f>
        <v/>
      </c>
      <c r="G32" s="104" t="str">
        <f>+IF(ISBLANK('Funding Info'!BV37),"",'Funding Info'!BV37)</f>
        <v/>
      </c>
      <c r="H32" s="104">
        <f>+IF(ISBLANK('Funding Info'!BW37),"",'Funding Info'!BW37)</f>
        <v>0</v>
      </c>
      <c r="I32" s="95" t="str">
        <f>+IF(ISBLANK('Funding Info'!KF37),"",'Funding Info'!KF37)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Info'!BU38),"",'Funding Info'!BU38)</f>
        <v/>
      </c>
      <c r="G33" s="104" t="str">
        <f>+IF(ISBLANK('Funding Info'!BV38),"",'Funding Info'!BV38)</f>
        <v/>
      </c>
      <c r="H33" s="104">
        <f>+IF(ISBLANK('Funding Info'!BW38),"",'Funding Info'!BW38)</f>
        <v>0</v>
      </c>
      <c r="I33" s="95" t="str">
        <f>+IF(ISBLANK('Funding Info'!KF38),"",'Funding Info'!KF38)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Info'!BU39),"",'Funding Info'!BU39)</f>
        <v/>
      </c>
      <c r="G34" s="104" t="str">
        <f>+IF(ISBLANK('Funding Info'!BV39),"",'Funding Info'!BV39)</f>
        <v/>
      </c>
      <c r="H34" s="104">
        <f>+IF(ISBLANK('Funding Info'!BW39),"",'Funding Info'!BW39)</f>
        <v>0</v>
      </c>
      <c r="I34" s="95" t="str">
        <f>+IF(ISBLANK('Funding Info'!KF39),"",'Funding Info'!KF39)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50095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[1]Overview!B27</f>
        <v>Fond du Lac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[1]Overview!C27</f>
        <v>20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Info'!BX3),"",'Funding Info'!BX3)</f>
        <v>12218</v>
      </c>
      <c r="G5" s="104" t="str">
        <f>+IF(ISBLANK('Funding Info'!BY3),"",'Funding Info'!BY3)</f>
        <v/>
      </c>
      <c r="H5" s="104">
        <f>+IF(ISBLANK('Funding Info'!BZ3),"",'Funding Info'!BZ3)</f>
        <v>12218</v>
      </c>
      <c r="I5" s="95" t="str">
        <f>+IF(ISBLANK('Funding Info'!KG3),"",'Funding Info'!KG3)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Info'!BX5),"",'Funding Info'!BX5)</f>
        <v/>
      </c>
      <c r="G6" s="104" t="str">
        <f>+IF(ISBLANK('Funding Info'!BY5),"",'Funding Info'!BY5)</f>
        <v/>
      </c>
      <c r="H6" s="104">
        <f>+IF(ISBLANK('Funding Info'!BZ5),"",'Funding Info'!BZ5)</f>
        <v>0</v>
      </c>
      <c r="I6" s="95" t="str">
        <f>+IF(ISBLANK('Funding Info'!KG5),"",'Funding Info'!KG5)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Info'!BX7),"",'Funding Info'!BX7)</f>
        <v/>
      </c>
      <c r="G7" s="104" t="str">
        <f>+IF(ISBLANK('Funding Info'!BY7),"",'Funding Info'!BY7)</f>
        <v/>
      </c>
      <c r="H7" s="104">
        <f>+IF(ISBLANK('Funding Info'!BZ7),"",'Funding Info'!BZ7)</f>
        <v>0</v>
      </c>
      <c r="I7" s="95" t="str">
        <f>+IF(ISBLANK('Funding Info'!KG7),"",'Funding Info'!KG7)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Info'!BX8),"",'Funding Info'!BX8)</f>
        <v/>
      </c>
      <c r="G8" s="104" t="str">
        <f>+IF(ISBLANK('Funding Info'!BY8),"",'Funding Info'!BY8)</f>
        <v/>
      </c>
      <c r="H8" s="104">
        <f>+IF(ISBLANK('Funding Info'!BZ8),"",'Funding Info'!BZ8)</f>
        <v>0</v>
      </c>
      <c r="I8" s="95" t="str">
        <f>+IF(ISBLANK('Funding Info'!KG8),"",'Funding Info'!KG8)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Info'!BX9),"",'Funding Info'!BX9)</f>
        <v/>
      </c>
      <c r="G9" s="104" t="str">
        <f>+IF(ISBLANK('Funding Info'!BY9),"",'Funding Info'!BY9)</f>
        <v/>
      </c>
      <c r="H9" s="104">
        <f>+IF(ISBLANK('Funding Info'!BZ9),"",'Funding Info'!BZ9)</f>
        <v>0</v>
      </c>
      <c r="I9" s="95" t="str">
        <f>+IF(ISBLANK('Funding Info'!KG9),"",'Funding Info'!KG9)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Info'!BX10),"",'Funding Info'!BX10)</f>
        <v/>
      </c>
      <c r="G10" s="104" t="str">
        <f>+IF(ISBLANK('Funding Info'!BY10),"",'Funding Info'!BY10)</f>
        <v/>
      </c>
      <c r="H10" s="104">
        <f>+IF(ISBLANK('Funding Info'!BZ10),"",'Funding Info'!BZ10)</f>
        <v>0</v>
      </c>
      <c r="I10" s="95" t="str">
        <f>+IF(ISBLANK('Funding Info'!KG10),"",'Funding Info'!KG10)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Info'!BX11),"",'Funding Info'!BX11)</f>
        <v/>
      </c>
      <c r="G11" s="104" t="str">
        <f>+IF(ISBLANK('Funding Info'!BY11),"",'Funding Info'!BY11)</f>
        <v/>
      </c>
      <c r="H11" s="104">
        <f>+IF(ISBLANK('Funding Info'!BZ11),"",'Funding Info'!BZ11)</f>
        <v>0</v>
      </c>
      <c r="I11" s="95" t="str">
        <f>+IF(ISBLANK('Funding Info'!KG11),"",'Funding Info'!KG11)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Info'!BX13),"",'Funding Info'!BX13)</f>
        <v/>
      </c>
      <c r="G12" s="104" t="str">
        <f>+IF(ISBLANK('Funding Info'!BY13),"",'Funding Info'!BY13)</f>
        <v/>
      </c>
      <c r="H12" s="104">
        <f>+IF(ISBLANK('Funding Info'!BZ13),"",'Funding Info'!BZ13)</f>
        <v>0</v>
      </c>
      <c r="I12" s="95" t="str">
        <f>+IF(ISBLANK('Funding Info'!KG13),"",'Funding Info'!KG13)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Info'!BX14),"",'Funding Info'!BX14)</f>
        <v/>
      </c>
      <c r="G13" s="104" t="str">
        <f>+IF(ISBLANK('Funding Info'!BY14),"",'Funding Info'!BY14)</f>
        <v/>
      </c>
      <c r="H13" s="104">
        <f>+IF(ISBLANK('Funding Info'!BZ14),"",'Funding Info'!BZ14)</f>
        <v>0</v>
      </c>
      <c r="I13" s="95" t="str">
        <f>+IF(ISBLANK('Funding Info'!KG14),"",'Funding Info'!KG14)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Info'!BX15),"",'Funding Info'!BX15)</f>
        <v/>
      </c>
      <c r="G14" s="104" t="str">
        <f>+IF(ISBLANK('Funding Info'!BY15),"",'Funding Info'!BY15)</f>
        <v/>
      </c>
      <c r="H14" s="104">
        <f>+IF(ISBLANK('Funding Info'!BZ15),"",'Funding Info'!BZ15)</f>
        <v>0</v>
      </c>
      <c r="I14" s="95" t="str">
        <f>+IF(ISBLANK('Funding Info'!KG15),"",'Funding Info'!KG15)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Info'!BX16),"",'Funding Info'!BX16)</f>
        <v>21605</v>
      </c>
      <c r="G15" s="104" t="str">
        <f>+IF(ISBLANK('Funding Info'!BY16),"",'Funding Info'!BY16)</f>
        <v/>
      </c>
      <c r="H15" s="104">
        <f>+IF(ISBLANK('Funding Info'!BZ16),"",'Funding Info'!BZ16)</f>
        <v>21605</v>
      </c>
      <c r="I15" s="95" t="str">
        <f>+IF(ISBLANK('Funding Info'!KG16),"",'Funding Info'!KG16)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Info'!BX17),"",'Funding Info'!BX17)</f>
        <v/>
      </c>
      <c r="G16" s="104" t="str">
        <f>+IF(ISBLANK('Funding Info'!BY17),"",'Funding Info'!BY17)</f>
        <v/>
      </c>
      <c r="H16" s="104">
        <f>+IF(ISBLANK('Funding Info'!BZ17),"",'Funding Info'!BZ17)</f>
        <v>0</v>
      </c>
      <c r="I16" s="95" t="str">
        <f>+IF(ISBLANK('Funding Info'!KG17),"",'Funding Info'!KG17)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Info'!BX18),"",'Funding Info'!BX18)</f>
        <v>38677</v>
      </c>
      <c r="G17" s="104" t="str">
        <f>+IF(ISBLANK('Funding Info'!BY18),"",'Funding Info'!BY18)</f>
        <v/>
      </c>
      <c r="H17" s="104">
        <f>+IF(ISBLANK('Funding Info'!BZ18),"",'Funding Info'!BZ18)</f>
        <v>38677</v>
      </c>
      <c r="I17" s="95" t="str">
        <f>+IF(ISBLANK('Funding Info'!KG18),"",'Funding Info'!KG18)</f>
        <v/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Info'!BX19),"",'Funding Info'!BX19)</f>
        <v/>
      </c>
      <c r="G18" s="104" t="str">
        <f>+IF(ISBLANK('Funding Info'!BY19),"",'Funding Info'!BY19)</f>
        <v/>
      </c>
      <c r="H18" s="104">
        <f>+IF(ISBLANK('Funding Info'!BZ19),"",'Funding Info'!BZ19)</f>
        <v>0</v>
      </c>
      <c r="I18" s="95" t="str">
        <f>+IF(ISBLANK('Funding Info'!KG19),"",'Funding Info'!KG19)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Info'!BX23),"",'Funding Info'!BX23)</f>
        <v/>
      </c>
      <c r="G19" s="104" t="str">
        <f>+IF(ISBLANK('Funding Info'!BY23),"",'Funding Info'!BY23)</f>
        <v/>
      </c>
      <c r="H19" s="104">
        <f>+IF(ISBLANK('Funding Info'!BZ23),"",'Funding Info'!BZ23)</f>
        <v>0</v>
      </c>
      <c r="I19" s="95" t="str">
        <f>+IF(ISBLANK('Funding Info'!KG23),"",'Funding Info'!KG23)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Info'!BX24),"",'Funding Info'!BX24)</f>
        <v/>
      </c>
      <c r="G20" s="104" t="str">
        <f>+IF(ISBLANK('Funding Info'!BY24),"",'Funding Info'!BY24)</f>
        <v/>
      </c>
      <c r="H20" s="104">
        <f>+IF(ISBLANK('Funding Info'!BZ24),"",'Funding Info'!BZ24)</f>
        <v>0</v>
      </c>
      <c r="I20" s="95" t="str">
        <f>+IF(ISBLANK('Funding Info'!KG24),"",'Funding Info'!KG24)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Info'!BX25),"",'Funding Info'!BX25)</f>
        <v/>
      </c>
      <c r="G21" s="104" t="str">
        <f>+IF(ISBLANK('Funding Info'!BY25),"",'Funding Info'!BY25)</f>
        <v/>
      </c>
      <c r="H21" s="104">
        <f>+IF(ISBLANK('Funding Info'!BZ25),"",'Funding Info'!BZ25)</f>
        <v>0</v>
      </c>
      <c r="I21" s="95" t="str">
        <f>+IF(ISBLANK('Funding Info'!KG25),"",'Funding Info'!KG25)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Info'!BX26),"",'Funding Info'!BX26)</f>
        <v/>
      </c>
      <c r="G22" s="104" t="str">
        <f>+IF(ISBLANK('Funding Info'!BY26),"",'Funding Info'!BY26)</f>
        <v/>
      </c>
      <c r="H22" s="104">
        <f>+IF(ISBLANK('Funding Info'!BZ26),"",'Funding Info'!BZ26)</f>
        <v>0</v>
      </c>
      <c r="I22" s="95" t="str">
        <f>+IF(ISBLANK('Funding Info'!KG26),"",'Funding Info'!KG26)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Info'!BX27),"",'Funding Info'!BX27)</f>
        <v/>
      </c>
      <c r="G23" s="104" t="str">
        <f>+IF(ISBLANK('Funding Info'!BY27),"",'Funding Info'!BY27)</f>
        <v/>
      </c>
      <c r="H23" s="104">
        <f>+IF(ISBLANK('Funding Info'!BZ27),"",'Funding Info'!BZ27)</f>
        <v>0</v>
      </c>
      <c r="I23" s="95" t="str">
        <f>+IF(ISBLANK('Funding Info'!KG27),"",'Funding Info'!KG27)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Info'!BX28),"",'Funding Info'!BX28)</f>
        <v>13021</v>
      </c>
      <c r="G24" s="104" t="str">
        <f>+IF(ISBLANK('Funding Info'!BY28),"",'Funding Info'!BY28)</f>
        <v/>
      </c>
      <c r="H24" s="104">
        <f>+IF(ISBLANK('Funding Info'!BZ28),"",'Funding Info'!BZ28)</f>
        <v>13021</v>
      </c>
      <c r="I24" s="95" t="str">
        <f>+IF(ISBLANK('Funding Info'!KG28),"",'Funding Info'!KG28)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Info'!BX29),"",'Funding Info'!BX29)</f>
        <v/>
      </c>
      <c r="G25" s="104" t="str">
        <f>+IF(ISBLANK('Funding Info'!BY29),"",'Funding Info'!BY29)</f>
        <v/>
      </c>
      <c r="H25" s="104">
        <f>+IF(ISBLANK('Funding Info'!BZ29),"",'Funding Info'!BZ29)</f>
        <v>0</v>
      </c>
      <c r="I25" s="95" t="str">
        <f>+IF(ISBLANK('Funding Info'!KG29),"",'Funding Info'!KG29)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>
        <f>+IF(ISBLANK('Funding Info'!BX30),"",'Funding Info'!BX30)</f>
        <v>102564</v>
      </c>
      <c r="G26" s="104" t="str">
        <f>+IF(ISBLANK('Funding Info'!BY30),"",'Funding Info'!BY30)</f>
        <v/>
      </c>
      <c r="H26" s="104">
        <f>+IF(ISBLANK('Funding Info'!BZ30),"",'Funding Info'!BZ30)</f>
        <v>102564</v>
      </c>
      <c r="I26" s="95" t="str">
        <f>+IF(ISBLANK('Funding Info'!KG30),"",'Funding Info'!KG30)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>
        <f>+IF(ISBLANK('Funding Info'!BX31),"",'Funding Info'!BX31)</f>
        <v>14600</v>
      </c>
      <c r="G27" s="104" t="str">
        <f>+IF(ISBLANK('Funding Info'!BY31),"",'Funding Info'!BY31)</f>
        <v/>
      </c>
      <c r="H27" s="104">
        <f>+IF(ISBLANK('Funding Info'!BZ31),"",'Funding Info'!BZ31)</f>
        <v>14600</v>
      </c>
      <c r="I27" s="95" t="str">
        <f>+IF(ISBLANK('Funding Info'!KG31),"",'Funding Info'!KG31)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Info'!BX32),"",'Funding Info'!BX32)</f>
        <v>2903</v>
      </c>
      <c r="G28" s="104" t="str">
        <f>+IF(ISBLANK('Funding Info'!BY32),"",'Funding Info'!BY32)</f>
        <v/>
      </c>
      <c r="H28" s="104">
        <f>+IF(ISBLANK('Funding Info'!BZ32),"",'Funding Info'!BZ32)</f>
        <v>2903</v>
      </c>
      <c r="I28" s="95" t="str">
        <f>+IF(ISBLANK('Funding Info'!KG32),"",'Funding Info'!KG32)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Info'!BX33),"",'Funding Info'!BX33)</f>
        <v>3353</v>
      </c>
      <c r="G29" s="104" t="str">
        <f>+IF(ISBLANK('Funding Info'!BY33),"",'Funding Info'!BY33)</f>
        <v/>
      </c>
      <c r="H29" s="104">
        <f>+IF(ISBLANK('Funding Info'!BZ33),"",'Funding Info'!BZ33)</f>
        <v>3353</v>
      </c>
      <c r="I29" s="95" t="str">
        <f>+IF(ISBLANK('Funding Info'!KG33),"",'Funding Info'!KG33)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Info'!BX35),"",'Funding Info'!BX35)</f>
        <v/>
      </c>
      <c r="G30" s="104" t="str">
        <f>+IF(ISBLANK('Funding Info'!BY35),"",'Funding Info'!BY35)</f>
        <v/>
      </c>
      <c r="H30" s="104">
        <f>+IF(ISBLANK('Funding Info'!BZ35),"",'Funding Info'!BZ35)</f>
        <v>0</v>
      </c>
      <c r="I30" s="95" t="str">
        <f>+IF(ISBLANK('Funding Info'!KG35),"",'Funding Info'!KG35)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Info'!BX36),"",'Funding Info'!BX36)</f>
        <v>384890</v>
      </c>
      <c r="G31" s="104">
        <f>+IF(ISBLANK('Funding Info'!BY36),"",'Funding Info'!BY36)</f>
        <v>-5785</v>
      </c>
      <c r="H31" s="104">
        <f>+IF(ISBLANK('Funding Info'!BZ36),"",'Funding Info'!BZ36)</f>
        <v>379105</v>
      </c>
      <c r="I31" s="95" t="str">
        <f>+IF(ISBLANK('Funding Info'!KG36),"",'Funding Info'!KG36)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Info'!BX37),"",'Funding Info'!BX37)</f>
        <v/>
      </c>
      <c r="G32" s="104" t="str">
        <f>+IF(ISBLANK('Funding Info'!BY37),"",'Funding Info'!BY37)</f>
        <v/>
      </c>
      <c r="H32" s="104">
        <f>+IF(ISBLANK('Funding Info'!BZ37),"",'Funding Info'!BZ37)</f>
        <v>0</v>
      </c>
      <c r="I32" s="95" t="str">
        <f>+IF(ISBLANK('Funding Info'!KG37),"",'Funding Info'!KG37)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Info'!BX38),"",'Funding Info'!BX38)</f>
        <v/>
      </c>
      <c r="G33" s="104" t="str">
        <f>+IF(ISBLANK('Funding Info'!BY38),"",'Funding Info'!BY38)</f>
        <v/>
      </c>
      <c r="H33" s="104">
        <f>+IF(ISBLANK('Funding Info'!BZ38),"",'Funding Info'!BZ38)</f>
        <v>0</v>
      </c>
      <c r="I33" s="95" t="str">
        <f>+IF(ISBLANK('Funding Info'!KG38),"",'Funding Info'!KG38)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Info'!BX39),"",'Funding Info'!BX39)</f>
        <v/>
      </c>
      <c r="G34" s="104" t="str">
        <f>+IF(ISBLANK('Funding Info'!BY39),"",'Funding Info'!BY39)</f>
        <v/>
      </c>
      <c r="H34" s="104">
        <f>+IF(ISBLANK('Funding Info'!BZ39),"",'Funding Info'!BZ39)</f>
        <v>0</v>
      </c>
      <c r="I34" s="95" t="str">
        <f>+IF(ISBLANK('Funding Info'!KG39),"",'Funding Info'!KG39)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588046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[1]Overview!B28</f>
        <v>Forest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[1]Overview!C28</f>
        <v>21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Info'!CA3),"",'Funding Info'!CA3)</f>
        <v>1906</v>
      </c>
      <c r="G5" s="104" t="str">
        <f>+IF(ISBLANK('Funding Info'!CB3),"",'Funding Info'!CB3)</f>
        <v/>
      </c>
      <c r="H5" s="104">
        <f>+IF(ISBLANK('Funding Info'!CC3),"",'Funding Info'!CC3)</f>
        <v>1906</v>
      </c>
      <c r="I5" s="95" t="str">
        <f>+IF(ISBLANK('Funding Info'!KH3),"",'Funding Info'!KH3)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Info'!CA5),"",'Funding Info'!CA5)</f>
        <v/>
      </c>
      <c r="G6" s="104" t="str">
        <f>+IF(ISBLANK('Funding Info'!CB5),"",'Funding Info'!CB5)</f>
        <v/>
      </c>
      <c r="H6" s="104">
        <f>+IF(ISBLANK('Funding Info'!CC5),"",'Funding Info'!CC5)</f>
        <v>0</v>
      </c>
      <c r="I6" s="95" t="str">
        <f>+IF(ISBLANK('Funding Info'!KH5),"",'Funding Info'!KH5)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Info'!CA7),"",'Funding Info'!CA7)</f>
        <v/>
      </c>
      <c r="G7" s="104" t="str">
        <f>+IF(ISBLANK('Funding Info'!CB7),"",'Funding Info'!CB7)</f>
        <v/>
      </c>
      <c r="H7" s="104">
        <f>+IF(ISBLANK('Funding Info'!CC7),"",'Funding Info'!CC7)</f>
        <v>0</v>
      </c>
      <c r="I7" s="95" t="str">
        <f>+IF(ISBLANK('Funding Info'!KH7),"",'Funding Info'!KH7)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Info'!CA8),"",'Funding Info'!CA8)</f>
        <v/>
      </c>
      <c r="G8" s="104" t="str">
        <f>+IF(ISBLANK('Funding Info'!CB8),"",'Funding Info'!CB8)</f>
        <v/>
      </c>
      <c r="H8" s="104">
        <f>+IF(ISBLANK('Funding Info'!CC8),"",'Funding Info'!CC8)</f>
        <v>0</v>
      </c>
      <c r="I8" s="95" t="str">
        <f>+IF(ISBLANK('Funding Info'!KH8),"",'Funding Info'!KH8)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Info'!CA9),"",'Funding Info'!CA9)</f>
        <v/>
      </c>
      <c r="G9" s="104" t="str">
        <f>+IF(ISBLANK('Funding Info'!CB9),"",'Funding Info'!CB9)</f>
        <v/>
      </c>
      <c r="H9" s="104">
        <f>+IF(ISBLANK('Funding Info'!CC9),"",'Funding Info'!CC9)</f>
        <v>0</v>
      </c>
      <c r="I9" s="95" t="str">
        <f>+IF(ISBLANK('Funding Info'!KH9),"",'Funding Info'!KH9)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Info'!CA10),"",'Funding Info'!CA10)</f>
        <v/>
      </c>
      <c r="G10" s="104" t="str">
        <f>+IF(ISBLANK('Funding Info'!CB10),"",'Funding Info'!CB10)</f>
        <v/>
      </c>
      <c r="H10" s="104">
        <f>+IF(ISBLANK('Funding Info'!CC10),"",'Funding Info'!CC10)</f>
        <v>0</v>
      </c>
      <c r="I10" s="95" t="str">
        <f>+IF(ISBLANK('Funding Info'!KH10),"",'Funding Info'!KH10)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Info'!CA11),"",'Funding Info'!CA11)</f>
        <v/>
      </c>
      <c r="G11" s="104" t="str">
        <f>+IF(ISBLANK('Funding Info'!CB11),"",'Funding Info'!CB11)</f>
        <v/>
      </c>
      <c r="H11" s="104">
        <f>+IF(ISBLANK('Funding Info'!CC11),"",'Funding Info'!CC11)</f>
        <v>0</v>
      </c>
      <c r="I11" s="95" t="str">
        <f>+IF(ISBLANK('Funding Info'!KH11),"",'Funding Info'!KH11)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Info'!CA13),"",'Funding Info'!CA13)</f>
        <v/>
      </c>
      <c r="G12" s="104" t="str">
        <f>+IF(ISBLANK('Funding Info'!CB13),"",'Funding Info'!CB13)</f>
        <v/>
      </c>
      <c r="H12" s="104">
        <f>+IF(ISBLANK('Funding Info'!CC13),"",'Funding Info'!CC13)</f>
        <v>0</v>
      </c>
      <c r="I12" s="95" t="str">
        <f>+IF(ISBLANK('Funding Info'!KH13),"",'Funding Info'!KH13)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Info'!CA14),"",'Funding Info'!CA14)</f>
        <v/>
      </c>
      <c r="G13" s="104" t="str">
        <f>+IF(ISBLANK('Funding Info'!CB14),"",'Funding Info'!CB14)</f>
        <v/>
      </c>
      <c r="H13" s="104">
        <f>+IF(ISBLANK('Funding Info'!CC14),"",'Funding Info'!CC14)</f>
        <v>0</v>
      </c>
      <c r="I13" s="95" t="str">
        <f>+IF(ISBLANK('Funding Info'!KH14),"",'Funding Info'!KH14)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Info'!CA15),"",'Funding Info'!CA15)</f>
        <v/>
      </c>
      <c r="G14" s="104" t="str">
        <f>+IF(ISBLANK('Funding Info'!CB15),"",'Funding Info'!CB15)</f>
        <v/>
      </c>
      <c r="H14" s="104">
        <f>+IF(ISBLANK('Funding Info'!CC15),"",'Funding Info'!CC15)</f>
        <v>0</v>
      </c>
      <c r="I14" s="95" t="str">
        <f>+IF(ISBLANK('Funding Info'!KH15),"",'Funding Info'!KH15)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Info'!CA16),"",'Funding Info'!CA16)</f>
        <v>5587</v>
      </c>
      <c r="G15" s="104" t="str">
        <f>+IF(ISBLANK('Funding Info'!CB16),"",'Funding Info'!CB16)</f>
        <v/>
      </c>
      <c r="H15" s="104">
        <f>+IF(ISBLANK('Funding Info'!CC16),"",'Funding Info'!CC16)</f>
        <v>5587</v>
      </c>
      <c r="I15" s="95" t="str">
        <f>+IF(ISBLANK('Funding Info'!KH16),"",'Funding Info'!KH16)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Info'!CA17),"",'Funding Info'!CA17)</f>
        <v/>
      </c>
      <c r="G16" s="104" t="str">
        <f>+IF(ISBLANK('Funding Info'!CB17),"",'Funding Info'!CB17)</f>
        <v/>
      </c>
      <c r="H16" s="104">
        <f>+IF(ISBLANK('Funding Info'!CC17),"",'Funding Info'!CC17)</f>
        <v>0</v>
      </c>
      <c r="I16" s="95" t="str">
        <f>+IF(ISBLANK('Funding Info'!KH17),"",'Funding Info'!KH17)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Info'!CA18),"",'Funding Info'!CA18)</f>
        <v>6634</v>
      </c>
      <c r="G17" s="104" t="str">
        <f>+IF(ISBLANK('Funding Info'!CB18),"",'Funding Info'!CB18)</f>
        <v/>
      </c>
      <c r="H17" s="104">
        <f>+IF(ISBLANK('Funding Info'!CC18),"",'Funding Info'!CC18)</f>
        <v>6634</v>
      </c>
      <c r="I17" s="95" t="str">
        <f>+IF(ISBLANK('Funding Info'!KH18),"",'Funding Info'!KH18)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Info'!CA19),"",'Funding Info'!CA19)</f>
        <v/>
      </c>
      <c r="G18" s="104" t="str">
        <f>+IF(ISBLANK('Funding Info'!CB19),"",'Funding Info'!CB19)</f>
        <v/>
      </c>
      <c r="H18" s="104">
        <f>+IF(ISBLANK('Funding Info'!CC19),"",'Funding Info'!CC19)</f>
        <v>0</v>
      </c>
      <c r="I18" s="95" t="str">
        <f>+IF(ISBLANK('Funding Info'!KH19),"",'Funding Info'!KH19)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Info'!CA23),"",'Funding Info'!CA23)</f>
        <v/>
      </c>
      <c r="G19" s="104" t="str">
        <f>+IF(ISBLANK('Funding Info'!CB23),"",'Funding Info'!CB23)</f>
        <v/>
      </c>
      <c r="H19" s="104">
        <f>+IF(ISBLANK('Funding Info'!CC23),"",'Funding Info'!CC23)</f>
        <v>0</v>
      </c>
      <c r="I19" s="95" t="str">
        <f>+IF(ISBLANK('Funding Info'!KH23),"",'Funding Info'!KH23)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Info'!CA24),"",'Funding Info'!CA24)</f>
        <v>868</v>
      </c>
      <c r="G20" s="104" t="str">
        <f>+IF(ISBLANK('Funding Info'!CB24),"",'Funding Info'!CB24)</f>
        <v/>
      </c>
      <c r="H20" s="104">
        <f>+IF(ISBLANK('Funding Info'!CC24),"",'Funding Info'!CC24)</f>
        <v>868</v>
      </c>
      <c r="I20" s="95" t="str">
        <f>+IF(ISBLANK('Funding Info'!KH24),"",'Funding Info'!KH24)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Info'!CA25),"",'Funding Info'!CA25)</f>
        <v>1007</v>
      </c>
      <c r="G21" s="104" t="str">
        <f>+IF(ISBLANK('Funding Info'!CB25),"",'Funding Info'!CB25)</f>
        <v/>
      </c>
      <c r="H21" s="104">
        <f>+IF(ISBLANK('Funding Info'!CC25),"",'Funding Info'!CC25)</f>
        <v>1007</v>
      </c>
      <c r="I21" s="95" t="str">
        <f>+IF(ISBLANK('Funding Info'!KH25),"",'Funding Info'!KH25)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Info'!CA26),"",'Funding Info'!CA26)</f>
        <v/>
      </c>
      <c r="G22" s="104" t="str">
        <f>+IF(ISBLANK('Funding Info'!CB26),"",'Funding Info'!CB26)</f>
        <v/>
      </c>
      <c r="H22" s="104">
        <f>+IF(ISBLANK('Funding Info'!CC26),"",'Funding Info'!CC26)</f>
        <v>0</v>
      </c>
      <c r="I22" s="95" t="str">
        <f>+IF(ISBLANK('Funding Info'!KH26),"",'Funding Info'!KH26)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Info'!CA27),"",'Funding Info'!CA27)</f>
        <v/>
      </c>
      <c r="G23" s="104" t="str">
        <f>+IF(ISBLANK('Funding Info'!CB27),"",'Funding Info'!CB27)</f>
        <v/>
      </c>
      <c r="H23" s="104">
        <f>+IF(ISBLANK('Funding Info'!CC27),"",'Funding Info'!CC27)</f>
        <v>0</v>
      </c>
      <c r="I23" s="95" t="str">
        <f>+IF(ISBLANK('Funding Info'!KH27),"",'Funding Info'!KH27)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Info'!CA28),"",'Funding Info'!CA28)</f>
        <v/>
      </c>
      <c r="G24" s="104" t="str">
        <f>+IF(ISBLANK('Funding Info'!CB28),"",'Funding Info'!CB28)</f>
        <v/>
      </c>
      <c r="H24" s="104">
        <f>+IF(ISBLANK('Funding Info'!CC28),"",'Funding Info'!CC28)</f>
        <v>0</v>
      </c>
      <c r="I24" s="95" t="str">
        <f>+IF(ISBLANK('Funding Info'!KH28),"",'Funding Info'!KH28)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Info'!CA29),"",'Funding Info'!CA29)</f>
        <v/>
      </c>
      <c r="G25" s="104" t="str">
        <f>+IF(ISBLANK('Funding Info'!CB29),"",'Funding Info'!CB29)</f>
        <v/>
      </c>
      <c r="H25" s="104">
        <f>+IF(ISBLANK('Funding Info'!CC29),"",'Funding Info'!CC29)</f>
        <v>0</v>
      </c>
      <c r="I25" s="95" t="str">
        <f>+IF(ISBLANK('Funding Info'!KH29),"",'Funding Info'!KH29)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Info'!CA30),"",'Funding Info'!CA30)</f>
        <v/>
      </c>
      <c r="G26" s="104" t="str">
        <f>+IF(ISBLANK('Funding Info'!CB30),"",'Funding Info'!CB30)</f>
        <v/>
      </c>
      <c r="H26" s="104">
        <f>+IF(ISBLANK('Funding Info'!CC30),"",'Funding Info'!CC30)</f>
        <v>0</v>
      </c>
      <c r="I26" s="95" t="str">
        <f>+IF(ISBLANK('Funding Info'!KH30),"",'Funding Info'!KH30)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Info'!CA31),"",'Funding Info'!CA31)</f>
        <v/>
      </c>
      <c r="G27" s="104" t="str">
        <f>+IF(ISBLANK('Funding Info'!CB31),"",'Funding Info'!CB31)</f>
        <v/>
      </c>
      <c r="H27" s="104">
        <f>+IF(ISBLANK('Funding Info'!CC31),"",'Funding Info'!CC31)</f>
        <v>0</v>
      </c>
      <c r="I27" s="95" t="str">
        <f>+IF(ISBLANK('Funding Info'!KH31),"",'Funding Info'!KH31)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Info'!CA32),"",'Funding Info'!CA32)</f>
        <v>846</v>
      </c>
      <c r="G28" s="104" t="str">
        <f>+IF(ISBLANK('Funding Info'!CB32),"",'Funding Info'!CB32)</f>
        <v/>
      </c>
      <c r="H28" s="104">
        <f>+IF(ISBLANK('Funding Info'!CC32),"",'Funding Info'!CC32)</f>
        <v>846</v>
      </c>
      <c r="I28" s="95" t="str">
        <f>+IF(ISBLANK('Funding Info'!KH32),"",'Funding Info'!KH32)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Info'!CA33),"",'Funding Info'!CA33)</f>
        <v>1774</v>
      </c>
      <c r="G29" s="104" t="str">
        <f>+IF(ISBLANK('Funding Info'!CB33),"",'Funding Info'!CB33)</f>
        <v/>
      </c>
      <c r="H29" s="104">
        <f>+IF(ISBLANK('Funding Info'!CC33),"",'Funding Info'!CC33)</f>
        <v>1774</v>
      </c>
      <c r="I29" s="95" t="str">
        <f>+IF(ISBLANK('Funding Info'!KH33),"",'Funding Info'!KH33)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Info'!CA35),"",'Funding Info'!CA35)</f>
        <v/>
      </c>
      <c r="G30" s="104" t="str">
        <f>+IF(ISBLANK('Funding Info'!CB35),"",'Funding Info'!CB35)</f>
        <v/>
      </c>
      <c r="H30" s="104">
        <f>+IF(ISBLANK('Funding Info'!CC35),"",'Funding Info'!CC35)</f>
        <v>0</v>
      </c>
      <c r="I30" s="95" t="str">
        <f>+IF(ISBLANK('Funding Info'!KH35),"",'Funding Info'!KH35)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Info'!CA36),"",'Funding Info'!CA36)</f>
        <v>54505</v>
      </c>
      <c r="G31" s="104">
        <f>+IF(ISBLANK('Funding Info'!CB36),"",'Funding Info'!CB36)</f>
        <v>-2365</v>
      </c>
      <c r="H31" s="104">
        <f>+IF(ISBLANK('Funding Info'!CC36),"",'Funding Info'!CC36)</f>
        <v>52140</v>
      </c>
      <c r="I31" s="95" t="str">
        <f>+IF(ISBLANK('Funding Info'!KH36),"",'Funding Info'!KH36)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Info'!CA37),"",'Funding Info'!CA37)</f>
        <v/>
      </c>
      <c r="G32" s="104" t="str">
        <f>+IF(ISBLANK('Funding Info'!CB37),"",'Funding Info'!CB37)</f>
        <v/>
      </c>
      <c r="H32" s="104">
        <f>+IF(ISBLANK('Funding Info'!CC37),"",'Funding Info'!CC37)</f>
        <v>0</v>
      </c>
      <c r="I32" s="95" t="str">
        <f>+IF(ISBLANK('Funding Info'!KH37),"",'Funding Info'!KH37)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Info'!CA38),"",'Funding Info'!CA38)</f>
        <v/>
      </c>
      <c r="G33" s="104" t="str">
        <f>+IF(ISBLANK('Funding Info'!CB38),"",'Funding Info'!CB38)</f>
        <v/>
      </c>
      <c r="H33" s="104">
        <f>+IF(ISBLANK('Funding Info'!CC38),"",'Funding Info'!CC38)</f>
        <v>0</v>
      </c>
      <c r="I33" s="95" t="str">
        <f>+IF(ISBLANK('Funding Info'!KH38),"",'Funding Info'!KH38)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Info'!CA39),"",'Funding Info'!CA39)</f>
        <v/>
      </c>
      <c r="G34" s="104" t="str">
        <f>+IF(ISBLANK('Funding Info'!CB39),"",'Funding Info'!CB39)</f>
        <v/>
      </c>
      <c r="H34" s="104">
        <f>+IF(ISBLANK('Funding Info'!CC39),"",'Funding Info'!CC39)</f>
        <v>0</v>
      </c>
      <c r="I34" s="95" t="str">
        <f>+IF(ISBLANK('Funding Info'!KH39),"",'Funding Info'!KH39)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70762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[1]Overview!B29</f>
        <v>Franklin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[1]Overview!C29</f>
        <v>472787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Info'!CD3),"",'Funding Info'!CD3)</f>
        <v>1197</v>
      </c>
      <c r="G5" s="104" t="str">
        <f>+IF(ISBLANK('Funding Info'!CE3),"",'Funding Info'!CE3)</f>
        <v/>
      </c>
      <c r="H5" s="104">
        <f>+IF(ISBLANK('Funding Info'!CF3),"",'Funding Info'!CF3)</f>
        <v>1197</v>
      </c>
      <c r="I5" s="95" t="str">
        <f>+IF(ISBLANK('Funding Info'!KI3),"",'Funding Info'!KI3)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Info'!CD5),"",'Funding Info'!CD5)</f>
        <v/>
      </c>
      <c r="G6" s="104" t="str">
        <f>+IF(ISBLANK('Funding Info'!CE5),"",'Funding Info'!CE5)</f>
        <v/>
      </c>
      <c r="H6" s="104">
        <f>+IF(ISBLANK('Funding Info'!CF5),"",'Funding Info'!CF5)</f>
        <v>0</v>
      </c>
      <c r="I6" s="95" t="str">
        <f>+IF(ISBLANK('Funding Info'!KI5),"",'Funding Info'!KI5)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Info'!CD7),"",'Funding Info'!CD7)</f>
        <v/>
      </c>
      <c r="G7" s="104" t="str">
        <f>+IF(ISBLANK('Funding Info'!CE7),"",'Funding Info'!CE7)</f>
        <v/>
      </c>
      <c r="H7" s="104">
        <f>+IF(ISBLANK('Funding Info'!CF7),"",'Funding Info'!CF7)</f>
        <v>0</v>
      </c>
      <c r="I7" s="95" t="str">
        <f>+IF(ISBLANK('Funding Info'!KI7),"",'Funding Info'!KI7)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Info'!CD8),"",'Funding Info'!CD8)</f>
        <v/>
      </c>
      <c r="G8" s="104" t="str">
        <f>+IF(ISBLANK('Funding Info'!CE8),"",'Funding Info'!CE8)</f>
        <v/>
      </c>
      <c r="H8" s="104">
        <f>+IF(ISBLANK('Funding Info'!CF8),"",'Funding Info'!CF8)</f>
        <v>0</v>
      </c>
      <c r="I8" s="95" t="str">
        <f>+IF(ISBLANK('Funding Info'!KI8),"",'Funding Info'!KI8)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Info'!CD9),"",'Funding Info'!CD9)</f>
        <v/>
      </c>
      <c r="G9" s="104" t="str">
        <f>+IF(ISBLANK('Funding Info'!CE9),"",'Funding Info'!CE9)</f>
        <v/>
      </c>
      <c r="H9" s="104">
        <f>+IF(ISBLANK('Funding Info'!CF9),"",'Funding Info'!CF9)</f>
        <v>0</v>
      </c>
      <c r="I9" s="95" t="str">
        <f>+IF(ISBLANK('Funding Info'!KI9),"",'Funding Info'!KI9)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Info'!CD10),"",'Funding Info'!CD10)</f>
        <v/>
      </c>
      <c r="G10" s="104" t="str">
        <f>+IF(ISBLANK('Funding Info'!CE10),"",'Funding Info'!CE10)</f>
        <v/>
      </c>
      <c r="H10" s="104">
        <f>+IF(ISBLANK('Funding Info'!CF10),"",'Funding Info'!CF10)</f>
        <v>0</v>
      </c>
      <c r="I10" s="95" t="str">
        <f>+IF(ISBLANK('Funding Info'!KI10),"",'Funding Info'!KI10)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Info'!CD11),"",'Funding Info'!CD11)</f>
        <v/>
      </c>
      <c r="G11" s="104" t="str">
        <f>+IF(ISBLANK('Funding Info'!CE11),"",'Funding Info'!CE11)</f>
        <v/>
      </c>
      <c r="H11" s="104">
        <f>+IF(ISBLANK('Funding Info'!CF11),"",'Funding Info'!CF11)</f>
        <v>0</v>
      </c>
      <c r="I11" s="95" t="str">
        <f>+IF(ISBLANK('Funding Info'!KI11),"",'Funding Info'!KI11)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Info'!CD13),"",'Funding Info'!CD13)</f>
        <v/>
      </c>
      <c r="G12" s="104" t="str">
        <f>+IF(ISBLANK('Funding Info'!CE13),"",'Funding Info'!CE13)</f>
        <v/>
      </c>
      <c r="H12" s="104">
        <f>+IF(ISBLANK('Funding Info'!CF13),"",'Funding Info'!CF13)</f>
        <v>0</v>
      </c>
      <c r="I12" s="95" t="str">
        <f>+IF(ISBLANK('Funding Info'!KI13),"",'Funding Info'!KI13)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Info'!CD14),"",'Funding Info'!CD14)</f>
        <v/>
      </c>
      <c r="G13" s="104" t="str">
        <f>+IF(ISBLANK('Funding Info'!CE14),"",'Funding Info'!CE14)</f>
        <v/>
      </c>
      <c r="H13" s="104">
        <f>+IF(ISBLANK('Funding Info'!CF14),"",'Funding Info'!CF14)</f>
        <v>0</v>
      </c>
      <c r="I13" s="95" t="str">
        <f>+IF(ISBLANK('Funding Info'!KI14),"",'Funding Info'!KI14)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Info'!CD15),"",'Funding Info'!CD15)</f>
        <v/>
      </c>
      <c r="G14" s="104" t="str">
        <f>+IF(ISBLANK('Funding Info'!CE15),"",'Funding Info'!CE15)</f>
        <v/>
      </c>
      <c r="H14" s="104">
        <f>+IF(ISBLANK('Funding Info'!CF15),"",'Funding Info'!CF15)</f>
        <v>0</v>
      </c>
      <c r="I14" s="95" t="str">
        <f>+IF(ISBLANK('Funding Info'!KI15),"",'Funding Info'!KI15)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Info'!CD16),"",'Funding Info'!CD16)</f>
        <v>6814</v>
      </c>
      <c r="G15" s="104" t="str">
        <f>+IF(ISBLANK('Funding Info'!CE16),"",'Funding Info'!CE16)</f>
        <v/>
      </c>
      <c r="H15" s="104">
        <f>+IF(ISBLANK('Funding Info'!CF16),"",'Funding Info'!CF16)</f>
        <v>6814</v>
      </c>
      <c r="I15" s="95" t="str">
        <f>+IF(ISBLANK('Funding Info'!KI16),"",'Funding Info'!KI16)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Info'!CD17),"",'Funding Info'!CD17)</f>
        <v/>
      </c>
      <c r="G16" s="104" t="str">
        <f>+IF(ISBLANK('Funding Info'!CE17),"",'Funding Info'!CE17)</f>
        <v/>
      </c>
      <c r="H16" s="104">
        <f>+IF(ISBLANK('Funding Info'!CF17),"",'Funding Info'!CF17)</f>
        <v>0</v>
      </c>
      <c r="I16" s="95" t="str">
        <f>+IF(ISBLANK('Funding Info'!KI17),"",'Funding Info'!KI17)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Info'!CD18),"",'Funding Info'!CD18)</f>
        <v>7520</v>
      </c>
      <c r="G17" s="104" t="str">
        <f>+IF(ISBLANK('Funding Info'!CE18),"",'Funding Info'!CE18)</f>
        <v/>
      </c>
      <c r="H17" s="104">
        <f>+IF(ISBLANK('Funding Info'!CF18),"",'Funding Info'!CF18)</f>
        <v>7520</v>
      </c>
      <c r="I17" s="95" t="str">
        <f>+IF(ISBLANK('Funding Info'!KI18),"",'Funding Info'!KI18)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Info'!CD19),"",'Funding Info'!CD19)</f>
        <v/>
      </c>
      <c r="G18" s="104" t="str">
        <f>+IF(ISBLANK('Funding Info'!CE19),"",'Funding Info'!CE19)</f>
        <v/>
      </c>
      <c r="H18" s="104">
        <f>+IF(ISBLANK('Funding Info'!CF19),"",'Funding Info'!CF19)</f>
        <v>0</v>
      </c>
      <c r="I18" s="95" t="str">
        <f>+IF(ISBLANK('Funding Info'!KI19),"",'Funding Info'!KI19)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Info'!CD23),"",'Funding Info'!CD23)</f>
        <v/>
      </c>
      <c r="G19" s="104" t="str">
        <f>+IF(ISBLANK('Funding Info'!CE23),"",'Funding Info'!CE23)</f>
        <v/>
      </c>
      <c r="H19" s="104">
        <f>+IF(ISBLANK('Funding Info'!CF23),"",'Funding Info'!CF23)</f>
        <v>0</v>
      </c>
      <c r="I19" s="95" t="str">
        <f>+IF(ISBLANK('Funding Info'!KI23),"",'Funding Info'!KI23)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Info'!CD24),"",'Funding Info'!CD24)</f>
        <v/>
      </c>
      <c r="G20" s="104" t="str">
        <f>+IF(ISBLANK('Funding Info'!CE24),"",'Funding Info'!CE24)</f>
        <v/>
      </c>
      <c r="H20" s="104">
        <f>+IF(ISBLANK('Funding Info'!CF24),"",'Funding Info'!CF24)</f>
        <v>0</v>
      </c>
      <c r="I20" s="95" t="str">
        <f>+IF(ISBLANK('Funding Info'!KI24),"",'Funding Info'!KI24)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Info'!CD25),"",'Funding Info'!CD25)</f>
        <v/>
      </c>
      <c r="G21" s="104" t="str">
        <f>+IF(ISBLANK('Funding Info'!CE25),"",'Funding Info'!CE25)</f>
        <v/>
      </c>
      <c r="H21" s="104">
        <f>+IF(ISBLANK('Funding Info'!CF25),"",'Funding Info'!CF25)</f>
        <v>0</v>
      </c>
      <c r="I21" s="95" t="str">
        <f>+IF(ISBLANK('Funding Info'!KI25),"",'Funding Info'!KI25)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Info'!CD26),"",'Funding Info'!CD26)</f>
        <v/>
      </c>
      <c r="G22" s="104" t="str">
        <f>+IF(ISBLANK('Funding Info'!CE26),"",'Funding Info'!CE26)</f>
        <v/>
      </c>
      <c r="H22" s="104">
        <f>+IF(ISBLANK('Funding Info'!CF26),"",'Funding Info'!CF26)</f>
        <v>0</v>
      </c>
      <c r="I22" s="95" t="str">
        <f>+IF(ISBLANK('Funding Info'!KI26),"",'Funding Info'!KI26)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Info'!CD27),"",'Funding Info'!CD27)</f>
        <v/>
      </c>
      <c r="G23" s="104" t="str">
        <f>+IF(ISBLANK('Funding Info'!CE27),"",'Funding Info'!CE27)</f>
        <v/>
      </c>
      <c r="H23" s="104">
        <f>+IF(ISBLANK('Funding Info'!CF27),"",'Funding Info'!CF27)</f>
        <v>0</v>
      </c>
      <c r="I23" s="95" t="str">
        <f>+IF(ISBLANK('Funding Info'!KI27),"",'Funding Info'!KI27)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Info'!CD28),"",'Funding Info'!CD28)</f>
        <v/>
      </c>
      <c r="G24" s="104" t="str">
        <f>+IF(ISBLANK('Funding Info'!CE28),"",'Funding Info'!CE28)</f>
        <v/>
      </c>
      <c r="H24" s="104">
        <f>+IF(ISBLANK('Funding Info'!CF28),"",'Funding Info'!CF28)</f>
        <v>0</v>
      </c>
      <c r="I24" s="95" t="str">
        <f>+IF(ISBLANK('Funding Info'!KI28),"",'Funding Info'!KI28)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Info'!CD29),"",'Funding Info'!CD29)</f>
        <v/>
      </c>
      <c r="G25" s="104" t="str">
        <f>+IF(ISBLANK('Funding Info'!CE29),"",'Funding Info'!CE29)</f>
        <v/>
      </c>
      <c r="H25" s="104">
        <f>+IF(ISBLANK('Funding Info'!CF29),"",'Funding Info'!CF29)</f>
        <v>0</v>
      </c>
      <c r="I25" s="95" t="str">
        <f>+IF(ISBLANK('Funding Info'!KI29),"",'Funding Info'!KI29)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Info'!CD30),"",'Funding Info'!CD30)</f>
        <v/>
      </c>
      <c r="G26" s="104" t="str">
        <f>+IF(ISBLANK('Funding Info'!CE30),"",'Funding Info'!CE30)</f>
        <v/>
      </c>
      <c r="H26" s="104">
        <f>+IF(ISBLANK('Funding Info'!CF30),"",'Funding Info'!CF30)</f>
        <v>0</v>
      </c>
      <c r="I26" s="95" t="str">
        <f>+IF(ISBLANK('Funding Info'!KI30),"",'Funding Info'!KI30)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Info'!CD31),"",'Funding Info'!CD31)</f>
        <v/>
      </c>
      <c r="G27" s="104" t="str">
        <f>+IF(ISBLANK('Funding Info'!CE31),"",'Funding Info'!CE31)</f>
        <v/>
      </c>
      <c r="H27" s="104">
        <f>+IF(ISBLANK('Funding Info'!CF31),"",'Funding Info'!CF31)</f>
        <v>0</v>
      </c>
      <c r="I27" s="95" t="str">
        <f>+IF(ISBLANK('Funding Info'!KI31),"",'Funding Info'!KI31)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Info'!CD32),"",'Funding Info'!CD32)</f>
        <v/>
      </c>
      <c r="G28" s="104" t="str">
        <f>+IF(ISBLANK('Funding Info'!CE32),"",'Funding Info'!CE32)</f>
        <v/>
      </c>
      <c r="H28" s="104">
        <f>+IF(ISBLANK('Funding Info'!CF32),"",'Funding Info'!CF32)</f>
        <v>0</v>
      </c>
      <c r="I28" s="95" t="str">
        <f>+IF(ISBLANK('Funding Info'!KI32),"",'Funding Info'!KI32)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Info'!CD33),"",'Funding Info'!CD33)</f>
        <v/>
      </c>
      <c r="G29" s="104" t="str">
        <f>+IF(ISBLANK('Funding Info'!CE33),"",'Funding Info'!CE33)</f>
        <v/>
      </c>
      <c r="H29" s="104">
        <f>+IF(ISBLANK('Funding Info'!CF33),"",'Funding Info'!CF33)</f>
        <v>0</v>
      </c>
      <c r="I29" s="95" t="str">
        <f>+IF(ISBLANK('Funding Info'!KI33),"",'Funding Info'!KI33)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Info'!CD35),"",'Funding Info'!CD35)</f>
        <v/>
      </c>
      <c r="G30" s="104" t="str">
        <f>+IF(ISBLANK('Funding Info'!CE35),"",'Funding Info'!CE35)</f>
        <v/>
      </c>
      <c r="H30" s="104">
        <f>+IF(ISBLANK('Funding Info'!CF35),"",'Funding Info'!CF35)</f>
        <v>0</v>
      </c>
      <c r="I30" s="95" t="str">
        <f>+IF(ISBLANK('Funding Info'!KI35),"",'Funding Info'!KI35)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Info'!CD36),"",'Funding Info'!CD36)</f>
        <v/>
      </c>
      <c r="G31" s="104" t="str">
        <f>+IF(ISBLANK('Funding Info'!CE36),"",'Funding Info'!CE36)</f>
        <v/>
      </c>
      <c r="H31" s="104">
        <f>+IF(ISBLANK('Funding Info'!CF36),"",'Funding Info'!CF36)</f>
        <v>0</v>
      </c>
      <c r="I31" s="95" t="str">
        <f>+IF(ISBLANK('Funding Info'!KI36),"",'Funding Info'!KI36)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Info'!CD37),"",'Funding Info'!CD37)</f>
        <v/>
      </c>
      <c r="G32" s="104" t="str">
        <f>+IF(ISBLANK('Funding Info'!CE37),"",'Funding Info'!CE37)</f>
        <v/>
      </c>
      <c r="H32" s="104">
        <f>+IF(ISBLANK('Funding Info'!CF37),"",'Funding Info'!CF37)</f>
        <v>0</v>
      </c>
      <c r="I32" s="95" t="str">
        <f>+IF(ISBLANK('Funding Info'!KI37),"",'Funding Info'!KI37)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Info'!CD38),"",'Funding Info'!CD38)</f>
        <v/>
      </c>
      <c r="G33" s="104" t="str">
        <f>+IF(ISBLANK('Funding Info'!CE38),"",'Funding Info'!CE38)</f>
        <v/>
      </c>
      <c r="H33" s="104">
        <f>+IF(ISBLANK('Funding Info'!CF38),"",'Funding Info'!CF38)</f>
        <v>0</v>
      </c>
      <c r="I33" s="95" t="str">
        <f>+IF(ISBLANK('Funding Info'!KI38),"",'Funding Info'!KI38)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Info'!CD39),"",'Funding Info'!CD39)</f>
        <v/>
      </c>
      <c r="G34" s="104" t="str">
        <f>+IF(ISBLANK('Funding Info'!CE39),"",'Funding Info'!CE39)</f>
        <v/>
      </c>
      <c r="H34" s="104">
        <f>+IF(ISBLANK('Funding Info'!CF39),"",'Funding Info'!CF39)</f>
        <v>0</v>
      </c>
      <c r="I34" s="95" t="str">
        <f>+IF(ISBLANK('Funding Info'!KI39),"",'Funding Info'!KI39)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15531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zoomScale="80" zoomScaleNormal="80" workbookViewId="0">
      <pane xSplit="4" topLeftCell="S1" activePane="topRight" state="frozen"/>
      <selection activeCell="A10" sqref="A10:XFD11"/>
      <selection pane="topRight" activeCell="A68" sqref="A68:XFD68"/>
    </sheetView>
  </sheetViews>
  <sheetFormatPr defaultColWidth="9.140625" defaultRowHeight="23.45" customHeight="1"/>
  <cols>
    <col min="1" max="1" width="11" style="74" bestFit="1" customWidth="1"/>
    <col min="2" max="2" width="13.5703125" style="74" bestFit="1" customWidth="1"/>
    <col min="3" max="3" width="4.7109375" style="74" bestFit="1" customWidth="1"/>
    <col min="4" max="4" width="42.42578125" style="74" customWidth="1"/>
    <col min="5" max="5" width="11.140625" style="74" customWidth="1"/>
    <col min="6" max="6" width="24.5703125" style="75" bestFit="1" customWidth="1"/>
    <col min="7" max="7" width="13.5703125" style="76" bestFit="1" customWidth="1"/>
    <col min="8" max="8" width="15.28515625" style="77" customWidth="1"/>
    <col min="9" max="9" width="15.7109375" style="36" customWidth="1"/>
    <col min="10" max="10" width="18.42578125" style="36" customWidth="1"/>
    <col min="11" max="11" width="20" style="36" customWidth="1"/>
    <col min="12" max="12" width="17.85546875" style="78" customWidth="1"/>
    <col min="13" max="13" width="17.28515625" style="78" bestFit="1" customWidth="1"/>
    <col min="14" max="14" width="19.42578125" style="36" customWidth="1"/>
    <col min="15" max="15" width="16.7109375" style="36" bestFit="1" customWidth="1"/>
    <col min="16" max="16" width="18.85546875" style="76" customWidth="1"/>
    <col min="17" max="17" width="10.140625" style="76" customWidth="1"/>
    <col min="18" max="18" width="19.5703125" style="79" customWidth="1"/>
    <col min="19" max="19" width="18" style="77" bestFit="1" customWidth="1"/>
    <col min="20" max="20" width="12.85546875" style="77" bestFit="1" customWidth="1"/>
    <col min="21" max="21" width="15.42578125" style="76" customWidth="1"/>
    <col min="22" max="22" width="14.85546875" style="36" customWidth="1"/>
    <col min="23" max="23" width="10.28515625" style="36" bestFit="1" customWidth="1"/>
    <col min="24" max="24" width="14.85546875" style="36" customWidth="1"/>
    <col min="25" max="25" width="13.140625" style="36" bestFit="1" customWidth="1"/>
    <col min="26" max="26" width="15.28515625" style="36" bestFit="1" customWidth="1"/>
    <col min="27" max="27" width="15.5703125" style="36" bestFit="1" customWidth="1"/>
    <col min="28" max="16384" width="9.140625" style="36"/>
  </cols>
  <sheetData>
    <row r="1" spans="1:27" ht="23.45" customHeight="1">
      <c r="A1" s="303" t="s">
        <v>132</v>
      </c>
      <c r="B1" s="303"/>
      <c r="C1" s="303"/>
      <c r="D1" s="303"/>
      <c r="E1" s="31"/>
      <c r="F1" s="32">
        <v>42598</v>
      </c>
      <c r="G1" s="31"/>
      <c r="H1" s="31"/>
      <c r="I1" s="33"/>
      <c r="J1" s="33"/>
      <c r="K1" s="33"/>
      <c r="L1" s="34"/>
      <c r="M1" s="34"/>
      <c r="N1" s="33"/>
      <c r="O1" s="33"/>
      <c r="P1" s="31"/>
      <c r="Q1" s="31"/>
      <c r="R1" s="35"/>
      <c r="S1" s="31"/>
      <c r="T1" s="31"/>
      <c r="U1" s="31"/>
      <c r="V1" s="33"/>
      <c r="W1" s="33"/>
      <c r="X1" s="33"/>
      <c r="Y1" s="33"/>
      <c r="Z1" s="33"/>
      <c r="AA1" s="33"/>
    </row>
    <row r="2" spans="1:27" ht="23.45" customHeight="1">
      <c r="A2" s="304" t="s">
        <v>365</v>
      </c>
      <c r="B2" s="304"/>
      <c r="C2" s="304"/>
      <c r="D2" s="304"/>
      <c r="E2" s="31"/>
      <c r="F2" s="37"/>
      <c r="G2" s="31"/>
      <c r="H2" s="31"/>
      <c r="I2" s="33"/>
      <c r="J2" s="33"/>
      <c r="K2" s="33"/>
      <c r="L2" s="34"/>
      <c r="M2" s="34"/>
      <c r="N2" s="33"/>
      <c r="O2" s="33"/>
      <c r="P2" s="31"/>
      <c r="Q2" s="31"/>
      <c r="R2" s="35"/>
      <c r="S2" s="31"/>
      <c r="T2" s="31"/>
      <c r="U2" s="31"/>
      <c r="V2" s="33"/>
      <c r="W2" s="33"/>
      <c r="X2" s="33"/>
      <c r="Y2" s="33"/>
      <c r="Z2" s="33"/>
      <c r="AA2" s="33"/>
    </row>
    <row r="3" spans="1:27" s="42" customFormat="1" ht="24">
      <c r="A3" s="38" t="s">
        <v>133</v>
      </c>
      <c r="B3" s="38" t="s">
        <v>134</v>
      </c>
      <c r="C3" s="38" t="s">
        <v>135</v>
      </c>
      <c r="D3" s="38" t="s">
        <v>136</v>
      </c>
      <c r="E3" s="38" t="s">
        <v>137</v>
      </c>
      <c r="F3" s="39" t="s">
        <v>138</v>
      </c>
      <c r="G3" s="40" t="s">
        <v>17</v>
      </c>
      <c r="H3" s="40" t="s">
        <v>24</v>
      </c>
      <c r="I3" s="40" t="s">
        <v>30</v>
      </c>
      <c r="J3" s="40" t="s">
        <v>125</v>
      </c>
      <c r="K3" s="40" t="s">
        <v>129</v>
      </c>
      <c r="L3" s="38" t="s">
        <v>93</v>
      </c>
      <c r="M3" s="41" t="s">
        <v>139</v>
      </c>
      <c r="N3" s="40" t="s">
        <v>47</v>
      </c>
      <c r="O3" s="40" t="s">
        <v>53</v>
      </c>
      <c r="P3" s="40" t="s">
        <v>56</v>
      </c>
      <c r="Q3" s="40" t="s">
        <v>64</v>
      </c>
      <c r="R3" s="40" t="s">
        <v>140</v>
      </c>
      <c r="S3" s="40" t="s">
        <v>100</v>
      </c>
      <c r="T3" s="40" t="s">
        <v>103</v>
      </c>
      <c r="U3" s="40" t="s">
        <v>107</v>
      </c>
      <c r="V3" s="40" t="s">
        <v>141</v>
      </c>
      <c r="W3" s="40" t="s">
        <v>37</v>
      </c>
      <c r="X3" s="40" t="s">
        <v>43</v>
      </c>
      <c r="Y3" s="40" t="s">
        <v>142</v>
      </c>
      <c r="Z3" s="40" t="s">
        <v>143</v>
      </c>
      <c r="AA3" s="40" t="s">
        <v>144</v>
      </c>
    </row>
    <row r="4" spans="1:27" s="55" customFormat="1" ht="23.45" customHeight="1">
      <c r="A4" s="43">
        <v>2</v>
      </c>
      <c r="B4" s="44" t="s">
        <v>145</v>
      </c>
      <c r="C4" s="43" t="s">
        <v>20</v>
      </c>
      <c r="D4" s="45" t="s">
        <v>146</v>
      </c>
      <c r="E4" s="43">
        <v>3</v>
      </c>
      <c r="F4" s="46" t="s">
        <v>147</v>
      </c>
      <c r="G4" s="47" t="s">
        <v>148</v>
      </c>
      <c r="H4" s="48" t="s">
        <v>22</v>
      </c>
      <c r="I4" s="50" t="s">
        <v>149</v>
      </c>
      <c r="J4" s="51" t="s">
        <v>150</v>
      </c>
      <c r="K4" s="51" t="s">
        <v>150</v>
      </c>
      <c r="L4" s="52" t="s">
        <v>151</v>
      </c>
      <c r="M4" s="53" t="s">
        <v>22</v>
      </c>
      <c r="N4" s="53" t="s">
        <v>22</v>
      </c>
      <c r="O4" s="53" t="s">
        <v>22</v>
      </c>
      <c r="P4" s="53" t="s">
        <v>22</v>
      </c>
      <c r="Q4" s="53" t="s">
        <v>22</v>
      </c>
      <c r="R4" s="53" t="s">
        <v>22</v>
      </c>
      <c r="S4" s="47" t="s">
        <v>152</v>
      </c>
      <c r="T4" s="54" t="s">
        <v>22</v>
      </c>
      <c r="U4" s="53" t="s">
        <v>22</v>
      </c>
      <c r="V4" s="53" t="s">
        <v>22</v>
      </c>
      <c r="W4" s="47" t="s">
        <v>153</v>
      </c>
      <c r="X4" s="53" t="s">
        <v>22</v>
      </c>
      <c r="Y4" s="49" t="s">
        <v>22</v>
      </c>
      <c r="Z4" s="47" t="s">
        <v>154</v>
      </c>
      <c r="AA4" s="49" t="s">
        <v>22</v>
      </c>
    </row>
    <row r="5" spans="1:27" s="55" customFormat="1" ht="23.45" customHeight="1">
      <c r="A5" s="43">
        <v>4</v>
      </c>
      <c r="B5" s="44" t="s">
        <v>155</v>
      </c>
      <c r="C5" s="43" t="s">
        <v>20</v>
      </c>
      <c r="D5" s="45" t="s">
        <v>156</v>
      </c>
      <c r="E5" s="43">
        <v>3</v>
      </c>
      <c r="F5" s="46" t="s">
        <v>147</v>
      </c>
      <c r="G5" s="47" t="s">
        <v>148</v>
      </c>
      <c r="H5" s="48" t="s">
        <v>22</v>
      </c>
      <c r="I5" s="50" t="s">
        <v>149</v>
      </c>
      <c r="J5" s="51" t="s">
        <v>150</v>
      </c>
      <c r="K5" s="51" t="s">
        <v>150</v>
      </c>
      <c r="L5" s="52" t="s">
        <v>151</v>
      </c>
      <c r="M5" s="53" t="s">
        <v>22</v>
      </c>
      <c r="N5" s="53" t="s">
        <v>22</v>
      </c>
      <c r="O5" s="53" t="s">
        <v>22</v>
      </c>
      <c r="P5" s="47" t="s">
        <v>157</v>
      </c>
      <c r="Q5" s="53" t="s">
        <v>22</v>
      </c>
      <c r="R5" s="51" t="s">
        <v>158</v>
      </c>
      <c r="S5" s="47" t="s">
        <v>152</v>
      </c>
      <c r="T5" s="54" t="s">
        <v>22</v>
      </c>
      <c r="U5" s="53" t="s">
        <v>22</v>
      </c>
      <c r="V5" s="53" t="s">
        <v>22</v>
      </c>
      <c r="W5" s="47" t="s">
        <v>153</v>
      </c>
      <c r="X5" s="53" t="s">
        <v>22</v>
      </c>
      <c r="Y5" s="49" t="s">
        <v>22</v>
      </c>
      <c r="Z5" s="47" t="s">
        <v>154</v>
      </c>
      <c r="AA5" s="49" t="s">
        <v>22</v>
      </c>
    </row>
    <row r="6" spans="1:27" s="55" customFormat="1" ht="23.45" customHeight="1">
      <c r="A6" s="43">
        <v>19</v>
      </c>
      <c r="B6" s="44" t="s">
        <v>159</v>
      </c>
      <c r="C6" s="43" t="s">
        <v>20</v>
      </c>
      <c r="D6" s="45" t="s">
        <v>160</v>
      </c>
      <c r="E6" s="43">
        <v>2</v>
      </c>
      <c r="F6" s="46" t="s">
        <v>147</v>
      </c>
      <c r="G6" s="47" t="s">
        <v>148</v>
      </c>
      <c r="H6" s="48" t="s">
        <v>22</v>
      </c>
      <c r="I6" s="50" t="s">
        <v>149</v>
      </c>
      <c r="J6" s="51" t="s">
        <v>150</v>
      </c>
      <c r="K6" s="51" t="s">
        <v>150</v>
      </c>
      <c r="L6" s="52" t="s">
        <v>161</v>
      </c>
      <c r="M6" s="53" t="s">
        <v>22</v>
      </c>
      <c r="N6" s="53" t="s">
        <v>22</v>
      </c>
      <c r="O6" s="53" t="s">
        <v>22</v>
      </c>
      <c r="P6" s="47" t="s">
        <v>157</v>
      </c>
      <c r="Q6" s="53" t="s">
        <v>22</v>
      </c>
      <c r="R6" s="53" t="s">
        <v>22</v>
      </c>
      <c r="S6" s="47" t="s">
        <v>162</v>
      </c>
      <c r="T6" s="54" t="s">
        <v>22</v>
      </c>
      <c r="U6" s="53" t="s">
        <v>22</v>
      </c>
      <c r="V6" s="53" t="s">
        <v>22</v>
      </c>
      <c r="W6" s="47" t="s">
        <v>153</v>
      </c>
      <c r="X6" s="53" t="s">
        <v>22</v>
      </c>
      <c r="Y6" s="49" t="s">
        <v>22</v>
      </c>
      <c r="Z6" s="47" t="s">
        <v>154</v>
      </c>
      <c r="AA6" s="49" t="s">
        <v>22</v>
      </c>
    </row>
    <row r="7" spans="1:27" s="55" customFormat="1" ht="23.45" customHeight="1">
      <c r="A7" s="43">
        <v>21</v>
      </c>
      <c r="B7" s="44" t="s">
        <v>163</v>
      </c>
      <c r="C7" s="43" t="s">
        <v>20</v>
      </c>
      <c r="D7" s="45" t="s">
        <v>164</v>
      </c>
      <c r="E7" s="43">
        <v>2</v>
      </c>
      <c r="F7" s="46" t="s">
        <v>147</v>
      </c>
      <c r="G7" s="47" t="s">
        <v>148</v>
      </c>
      <c r="H7" s="48" t="s">
        <v>22</v>
      </c>
      <c r="I7" s="50" t="s">
        <v>149</v>
      </c>
      <c r="J7" s="51" t="s">
        <v>150</v>
      </c>
      <c r="K7" s="51" t="s">
        <v>150</v>
      </c>
      <c r="L7" s="52" t="s">
        <v>161</v>
      </c>
      <c r="M7" s="53" t="s">
        <v>22</v>
      </c>
      <c r="N7" s="53" t="s">
        <v>22</v>
      </c>
      <c r="O7" s="53" t="s">
        <v>22</v>
      </c>
      <c r="P7" s="47" t="s">
        <v>157</v>
      </c>
      <c r="Q7" s="53" t="s">
        <v>22</v>
      </c>
      <c r="R7" s="53" t="s">
        <v>22</v>
      </c>
      <c r="S7" s="47" t="s">
        <v>165</v>
      </c>
      <c r="T7" s="54" t="s">
        <v>22</v>
      </c>
      <c r="U7" s="53" t="s">
        <v>22</v>
      </c>
      <c r="V7" s="53" t="s">
        <v>22</v>
      </c>
      <c r="W7" s="47" t="s">
        <v>153</v>
      </c>
      <c r="X7" s="53" t="s">
        <v>22</v>
      </c>
      <c r="Y7" s="49" t="s">
        <v>22</v>
      </c>
      <c r="Z7" s="47" t="s">
        <v>154</v>
      </c>
      <c r="AA7" s="49" t="s">
        <v>22</v>
      </c>
    </row>
    <row r="8" spans="1:27" s="55" customFormat="1" ht="23.45" customHeight="1">
      <c r="A8" s="43">
        <v>26</v>
      </c>
      <c r="B8" s="44" t="s">
        <v>166</v>
      </c>
      <c r="C8" s="43" t="s">
        <v>20</v>
      </c>
      <c r="D8" s="45" t="s">
        <v>167</v>
      </c>
      <c r="E8" s="43">
        <v>3</v>
      </c>
      <c r="F8" s="46" t="s">
        <v>147</v>
      </c>
      <c r="G8" s="47" t="s">
        <v>148</v>
      </c>
      <c r="H8" s="48" t="s">
        <v>22</v>
      </c>
      <c r="I8" s="50" t="s">
        <v>149</v>
      </c>
      <c r="J8" s="51" t="s">
        <v>150</v>
      </c>
      <c r="K8" s="51" t="s">
        <v>150</v>
      </c>
      <c r="L8" s="52" t="s">
        <v>151</v>
      </c>
      <c r="M8" s="53" t="s">
        <v>22</v>
      </c>
      <c r="N8" s="53" t="s">
        <v>22</v>
      </c>
      <c r="O8" s="53" t="s">
        <v>22</v>
      </c>
      <c r="P8" s="53" t="s">
        <v>22</v>
      </c>
      <c r="Q8" s="53" t="s">
        <v>22</v>
      </c>
      <c r="R8" s="53" t="s">
        <v>22</v>
      </c>
      <c r="S8" s="47" t="s">
        <v>152</v>
      </c>
      <c r="T8" s="54" t="s">
        <v>22</v>
      </c>
      <c r="U8" s="47"/>
      <c r="V8" s="53" t="s">
        <v>22</v>
      </c>
      <c r="W8" s="47" t="s">
        <v>153</v>
      </c>
      <c r="X8" s="53" t="s">
        <v>22</v>
      </c>
      <c r="Y8" s="49" t="s">
        <v>22</v>
      </c>
      <c r="Z8" s="47" t="s">
        <v>154</v>
      </c>
      <c r="AA8" s="49" t="s">
        <v>22</v>
      </c>
    </row>
    <row r="9" spans="1:27" s="55" customFormat="1" ht="23.45" customHeight="1">
      <c r="A9" s="43">
        <v>34</v>
      </c>
      <c r="B9" s="44" t="s">
        <v>168</v>
      </c>
      <c r="C9" s="43" t="s">
        <v>20</v>
      </c>
      <c r="D9" s="45" t="s">
        <v>169</v>
      </c>
      <c r="E9" s="43">
        <v>2</v>
      </c>
      <c r="F9" s="46" t="s">
        <v>147</v>
      </c>
      <c r="G9" s="47" t="s">
        <v>148</v>
      </c>
      <c r="H9" s="48" t="s">
        <v>22</v>
      </c>
      <c r="I9" s="50" t="s">
        <v>149</v>
      </c>
      <c r="J9" s="51" t="s">
        <v>150</v>
      </c>
      <c r="K9" s="51" t="s">
        <v>150</v>
      </c>
      <c r="L9" s="52" t="s">
        <v>161</v>
      </c>
      <c r="M9" s="53" t="s">
        <v>22</v>
      </c>
      <c r="N9" s="53" t="s">
        <v>22</v>
      </c>
      <c r="O9" s="53" t="s">
        <v>22</v>
      </c>
      <c r="P9" s="53" t="s">
        <v>22</v>
      </c>
      <c r="Q9" s="53" t="s">
        <v>22</v>
      </c>
      <c r="R9" s="53" t="s">
        <v>22</v>
      </c>
      <c r="S9" s="47" t="s">
        <v>162</v>
      </c>
      <c r="T9" s="54" t="s">
        <v>22</v>
      </c>
      <c r="U9" s="53" t="s">
        <v>22</v>
      </c>
      <c r="V9" s="53" t="s">
        <v>22</v>
      </c>
      <c r="W9" s="47" t="s">
        <v>153</v>
      </c>
      <c r="X9" s="53" t="s">
        <v>22</v>
      </c>
      <c r="Y9" s="49" t="s">
        <v>22</v>
      </c>
      <c r="Z9" s="47" t="s">
        <v>154</v>
      </c>
      <c r="AA9" s="49" t="s">
        <v>22</v>
      </c>
    </row>
    <row r="10" spans="1:27" s="55" customFormat="1" ht="23.45" customHeight="1">
      <c r="A10" s="43">
        <v>35</v>
      </c>
      <c r="B10" s="44" t="s">
        <v>170</v>
      </c>
      <c r="C10" s="43" t="s">
        <v>20</v>
      </c>
      <c r="D10" s="45" t="s">
        <v>171</v>
      </c>
      <c r="E10" s="43">
        <v>3</v>
      </c>
      <c r="F10" s="46" t="s">
        <v>147</v>
      </c>
      <c r="G10" s="47" t="s">
        <v>148</v>
      </c>
      <c r="H10" s="48" t="s">
        <v>22</v>
      </c>
      <c r="I10" s="50" t="s">
        <v>149</v>
      </c>
      <c r="J10" s="51" t="s">
        <v>150</v>
      </c>
      <c r="K10" s="51" t="s">
        <v>150</v>
      </c>
      <c r="L10" s="52" t="s">
        <v>161</v>
      </c>
      <c r="M10" s="53" t="s">
        <v>22</v>
      </c>
      <c r="N10" s="53" t="s">
        <v>22</v>
      </c>
      <c r="O10" s="53" t="s">
        <v>22</v>
      </c>
      <c r="P10" s="53" t="s">
        <v>22</v>
      </c>
      <c r="Q10" s="53" t="s">
        <v>22</v>
      </c>
      <c r="R10" s="53" t="s">
        <v>22</v>
      </c>
      <c r="S10" s="47" t="s">
        <v>172</v>
      </c>
      <c r="T10" s="54" t="s">
        <v>22</v>
      </c>
      <c r="U10" s="53" t="s">
        <v>22</v>
      </c>
      <c r="V10" s="53" t="s">
        <v>22</v>
      </c>
      <c r="W10" s="47" t="s">
        <v>153</v>
      </c>
      <c r="X10" s="53" t="s">
        <v>22</v>
      </c>
      <c r="Y10" s="49" t="s">
        <v>22</v>
      </c>
      <c r="Z10" s="47" t="s">
        <v>154</v>
      </c>
      <c r="AA10" s="49" t="s">
        <v>22</v>
      </c>
    </row>
    <row r="11" spans="1:27" s="55" customFormat="1" ht="23.45" customHeight="1">
      <c r="A11" s="43">
        <v>37</v>
      </c>
      <c r="B11" s="44" t="s">
        <v>173</v>
      </c>
      <c r="C11" s="43" t="s">
        <v>20</v>
      </c>
      <c r="D11" s="45" t="s">
        <v>174</v>
      </c>
      <c r="E11" s="43">
        <v>3</v>
      </c>
      <c r="F11" s="46" t="s">
        <v>147</v>
      </c>
      <c r="G11" s="47" t="s">
        <v>148</v>
      </c>
      <c r="H11" s="46" t="s">
        <v>175</v>
      </c>
      <c r="I11" s="50" t="s">
        <v>149</v>
      </c>
      <c r="J11" s="51" t="s">
        <v>150</v>
      </c>
      <c r="K11" s="51" t="s">
        <v>150</v>
      </c>
      <c r="L11" s="52" t="s">
        <v>151</v>
      </c>
      <c r="M11" s="53" t="s">
        <v>22</v>
      </c>
      <c r="N11" s="52" t="s">
        <v>244</v>
      </c>
      <c r="O11" s="50" t="s">
        <v>176</v>
      </c>
      <c r="P11" s="53" t="s">
        <v>22</v>
      </c>
      <c r="Q11" s="53" t="s">
        <v>22</v>
      </c>
      <c r="R11" s="53" t="s">
        <v>22</v>
      </c>
      <c r="S11" s="47" t="s">
        <v>172</v>
      </c>
      <c r="T11" s="52" t="s">
        <v>172</v>
      </c>
      <c r="U11" s="53" t="s">
        <v>22</v>
      </c>
      <c r="V11" s="53" t="s">
        <v>22</v>
      </c>
      <c r="W11" s="47" t="s">
        <v>153</v>
      </c>
      <c r="X11" s="53" t="s">
        <v>22</v>
      </c>
      <c r="Y11" s="49" t="s">
        <v>22</v>
      </c>
      <c r="Z11" s="47" t="s">
        <v>154</v>
      </c>
      <c r="AA11" s="49" t="s">
        <v>22</v>
      </c>
    </row>
    <row r="12" spans="1:27" s="55" customFormat="1" ht="23.45" customHeight="1">
      <c r="A12" s="43">
        <v>43</v>
      </c>
      <c r="B12" s="44" t="s">
        <v>177</v>
      </c>
      <c r="C12" s="43" t="s">
        <v>20</v>
      </c>
      <c r="D12" s="45" t="s">
        <v>178</v>
      </c>
      <c r="E12" s="43">
        <v>3</v>
      </c>
      <c r="F12" s="46" t="s">
        <v>147</v>
      </c>
      <c r="G12" s="47" t="s">
        <v>148</v>
      </c>
      <c r="H12" s="48" t="s">
        <v>22</v>
      </c>
      <c r="I12" s="50" t="s">
        <v>149</v>
      </c>
      <c r="J12" s="51" t="s">
        <v>150</v>
      </c>
      <c r="K12" s="51" t="s">
        <v>150</v>
      </c>
      <c r="L12" s="52" t="s">
        <v>161</v>
      </c>
      <c r="M12" s="53" t="s">
        <v>22</v>
      </c>
      <c r="N12" s="52" t="s">
        <v>244</v>
      </c>
      <c r="O12" s="50" t="s">
        <v>176</v>
      </c>
      <c r="P12" s="47" t="s">
        <v>157</v>
      </c>
      <c r="Q12" s="53" t="s">
        <v>22</v>
      </c>
      <c r="R12" s="51" t="s">
        <v>158</v>
      </c>
      <c r="S12" s="47" t="s">
        <v>165</v>
      </c>
      <c r="T12" s="54" t="s">
        <v>22</v>
      </c>
      <c r="U12" s="46"/>
      <c r="V12" s="53" t="s">
        <v>22</v>
      </c>
      <c r="W12" s="47" t="s">
        <v>153</v>
      </c>
      <c r="X12" s="53" t="s">
        <v>22</v>
      </c>
      <c r="Y12" s="49" t="s">
        <v>22</v>
      </c>
      <c r="Z12" s="47" t="s">
        <v>154</v>
      </c>
      <c r="AA12" s="49" t="s">
        <v>22</v>
      </c>
    </row>
    <row r="13" spans="1:27" s="55" customFormat="1" ht="23.45" customHeight="1">
      <c r="A13" s="43">
        <v>49</v>
      </c>
      <c r="B13" s="44" t="s">
        <v>179</v>
      </c>
      <c r="C13" s="43" t="s">
        <v>20</v>
      </c>
      <c r="D13" s="45" t="s">
        <v>180</v>
      </c>
      <c r="E13" s="43">
        <v>3</v>
      </c>
      <c r="F13" s="46" t="s">
        <v>147</v>
      </c>
      <c r="G13" s="47" t="s">
        <v>148</v>
      </c>
      <c r="H13" s="48" t="s">
        <v>22</v>
      </c>
      <c r="I13" s="50" t="s">
        <v>149</v>
      </c>
      <c r="J13" s="51" t="s">
        <v>150</v>
      </c>
      <c r="K13" s="51" t="s">
        <v>150</v>
      </c>
      <c r="L13" s="52" t="s">
        <v>161</v>
      </c>
      <c r="M13" s="53" t="s">
        <v>22</v>
      </c>
      <c r="N13" s="53" t="s">
        <v>22</v>
      </c>
      <c r="O13" s="53" t="s">
        <v>22</v>
      </c>
      <c r="P13" s="51" t="s">
        <v>181</v>
      </c>
      <c r="Q13" s="53" t="s">
        <v>22</v>
      </c>
      <c r="R13" s="51" t="s">
        <v>158</v>
      </c>
      <c r="S13" s="47" t="s">
        <v>152</v>
      </c>
      <c r="T13" s="54" t="s">
        <v>22</v>
      </c>
      <c r="U13" s="53" t="s">
        <v>22</v>
      </c>
      <c r="V13" s="53" t="s">
        <v>22</v>
      </c>
      <c r="W13" s="47" t="s">
        <v>153</v>
      </c>
      <c r="X13" s="53" t="s">
        <v>22</v>
      </c>
      <c r="Y13" s="49" t="s">
        <v>22</v>
      </c>
      <c r="Z13" s="47" t="s">
        <v>154</v>
      </c>
      <c r="AA13" s="49" t="s">
        <v>22</v>
      </c>
    </row>
    <row r="14" spans="1:27" s="55" customFormat="1" ht="23.45" customHeight="1">
      <c r="A14" s="43">
        <v>50</v>
      </c>
      <c r="B14" s="44" t="s">
        <v>182</v>
      </c>
      <c r="C14" s="43" t="s">
        <v>20</v>
      </c>
      <c r="D14" s="45" t="s">
        <v>183</v>
      </c>
      <c r="E14" s="43">
        <v>2</v>
      </c>
      <c r="F14" s="46" t="s">
        <v>147</v>
      </c>
      <c r="G14" s="47" t="s">
        <v>148</v>
      </c>
      <c r="H14" s="48" t="s">
        <v>22</v>
      </c>
      <c r="I14" s="50" t="s">
        <v>149</v>
      </c>
      <c r="J14" s="51" t="s">
        <v>150</v>
      </c>
      <c r="K14" s="51" t="s">
        <v>150</v>
      </c>
      <c r="L14" s="52" t="s">
        <v>151</v>
      </c>
      <c r="M14" s="53" t="s">
        <v>22</v>
      </c>
      <c r="N14" s="53" t="s">
        <v>22</v>
      </c>
      <c r="O14" s="53" t="s">
        <v>22</v>
      </c>
      <c r="P14" s="47" t="s">
        <v>157</v>
      </c>
      <c r="Q14" s="53" t="s">
        <v>22</v>
      </c>
      <c r="R14" s="53" t="s">
        <v>22</v>
      </c>
      <c r="S14" s="47" t="s">
        <v>162</v>
      </c>
      <c r="T14" s="54" t="s">
        <v>22</v>
      </c>
      <c r="U14" s="46"/>
      <c r="V14" s="53" t="s">
        <v>22</v>
      </c>
      <c r="W14" s="47" t="s">
        <v>153</v>
      </c>
      <c r="X14" s="53" t="s">
        <v>22</v>
      </c>
      <c r="Y14" s="49" t="s">
        <v>22</v>
      </c>
      <c r="Z14" s="47" t="s">
        <v>154</v>
      </c>
      <c r="AA14" s="49" t="s">
        <v>22</v>
      </c>
    </row>
    <row r="15" spans="1:27" s="55" customFormat="1" ht="23.45" customHeight="1">
      <c r="A15" s="43">
        <v>57</v>
      </c>
      <c r="B15" s="44" t="s">
        <v>184</v>
      </c>
      <c r="C15" s="43" t="s">
        <v>20</v>
      </c>
      <c r="D15" s="45" t="s">
        <v>185</v>
      </c>
      <c r="E15" s="43">
        <v>2</v>
      </c>
      <c r="F15" s="46" t="s">
        <v>147</v>
      </c>
      <c r="G15" s="47" t="s">
        <v>148</v>
      </c>
      <c r="H15" s="48" t="s">
        <v>22</v>
      </c>
      <c r="I15" s="50" t="s">
        <v>149</v>
      </c>
      <c r="J15" s="51" t="s">
        <v>150</v>
      </c>
      <c r="K15" s="51" t="s">
        <v>150</v>
      </c>
      <c r="L15" s="52" t="s">
        <v>151</v>
      </c>
      <c r="M15" s="53" t="s">
        <v>22</v>
      </c>
      <c r="N15" s="53" t="s">
        <v>22</v>
      </c>
      <c r="O15" s="53" t="s">
        <v>22</v>
      </c>
      <c r="P15" s="47" t="s">
        <v>157</v>
      </c>
      <c r="Q15" s="53" t="s">
        <v>22</v>
      </c>
      <c r="R15" s="53" t="s">
        <v>22</v>
      </c>
      <c r="S15" s="47" t="s">
        <v>152</v>
      </c>
      <c r="T15" s="54" t="s">
        <v>22</v>
      </c>
      <c r="U15" s="47"/>
      <c r="V15" s="53" t="s">
        <v>22</v>
      </c>
      <c r="W15" s="47" t="s">
        <v>153</v>
      </c>
      <c r="X15" s="53" t="s">
        <v>22</v>
      </c>
      <c r="Y15" s="49" t="s">
        <v>22</v>
      </c>
      <c r="Z15" s="47" t="s">
        <v>154</v>
      </c>
      <c r="AA15" s="49" t="s">
        <v>22</v>
      </c>
    </row>
    <row r="16" spans="1:27" s="55" customFormat="1" ht="23.45" customHeight="1">
      <c r="A16" s="43">
        <v>60</v>
      </c>
      <c r="B16" s="44" t="s">
        <v>186</v>
      </c>
      <c r="C16" s="43" t="s">
        <v>20</v>
      </c>
      <c r="D16" s="45" t="s">
        <v>187</v>
      </c>
      <c r="E16" s="43">
        <v>2</v>
      </c>
      <c r="F16" s="46" t="s">
        <v>147</v>
      </c>
      <c r="G16" s="47" t="s">
        <v>148</v>
      </c>
      <c r="H16" s="46" t="s">
        <v>175</v>
      </c>
      <c r="I16" s="50" t="s">
        <v>149</v>
      </c>
      <c r="J16" s="51" t="s">
        <v>150</v>
      </c>
      <c r="K16" s="51" t="s">
        <v>150</v>
      </c>
      <c r="L16" s="52" t="s">
        <v>151</v>
      </c>
      <c r="M16" s="53" t="s">
        <v>22</v>
      </c>
      <c r="N16" s="53" t="s">
        <v>22</v>
      </c>
      <c r="O16" s="53" t="s">
        <v>22</v>
      </c>
      <c r="P16" s="47" t="s">
        <v>157</v>
      </c>
      <c r="Q16" s="53" t="s">
        <v>22</v>
      </c>
      <c r="R16" s="53" t="s">
        <v>22</v>
      </c>
      <c r="S16" s="47" t="s">
        <v>162</v>
      </c>
      <c r="T16" s="54" t="s">
        <v>22</v>
      </c>
      <c r="U16" s="53" t="s">
        <v>22</v>
      </c>
      <c r="V16" s="53" t="s">
        <v>22</v>
      </c>
      <c r="W16" s="47" t="s">
        <v>153</v>
      </c>
      <c r="X16" s="53" t="s">
        <v>22</v>
      </c>
      <c r="Y16" s="49" t="s">
        <v>22</v>
      </c>
      <c r="Z16" s="47" t="s">
        <v>154</v>
      </c>
      <c r="AA16" s="49" t="s">
        <v>22</v>
      </c>
    </row>
    <row r="17" spans="1:27" s="55" customFormat="1" ht="23.45" customHeight="1">
      <c r="A17" s="43">
        <v>63</v>
      </c>
      <c r="B17" s="44" t="s">
        <v>188</v>
      </c>
      <c r="C17" s="43" t="s">
        <v>20</v>
      </c>
      <c r="D17" s="45" t="s">
        <v>189</v>
      </c>
      <c r="E17" s="43">
        <v>2</v>
      </c>
      <c r="F17" s="46" t="s">
        <v>147</v>
      </c>
      <c r="G17" s="47" t="s">
        <v>148</v>
      </c>
      <c r="H17" s="48" t="s">
        <v>22</v>
      </c>
      <c r="I17" s="50" t="s">
        <v>149</v>
      </c>
      <c r="J17" s="51" t="s">
        <v>150</v>
      </c>
      <c r="K17" s="51" t="s">
        <v>150</v>
      </c>
      <c r="L17" s="52" t="s">
        <v>161</v>
      </c>
      <c r="M17" s="53" t="s">
        <v>22</v>
      </c>
      <c r="N17" s="53" t="s">
        <v>22</v>
      </c>
      <c r="O17" s="53" t="s">
        <v>22</v>
      </c>
      <c r="P17" s="47" t="s">
        <v>157</v>
      </c>
      <c r="Q17" s="53" t="s">
        <v>22</v>
      </c>
      <c r="R17" s="53" t="s">
        <v>22</v>
      </c>
      <c r="S17" s="47" t="s">
        <v>162</v>
      </c>
      <c r="T17" s="54" t="s">
        <v>22</v>
      </c>
      <c r="U17" s="53" t="s">
        <v>22</v>
      </c>
      <c r="V17" s="53" t="s">
        <v>22</v>
      </c>
      <c r="W17" s="47" t="s">
        <v>153</v>
      </c>
      <c r="X17" s="53" t="s">
        <v>22</v>
      </c>
      <c r="Y17" s="49" t="s">
        <v>22</v>
      </c>
      <c r="Z17" s="47" t="s">
        <v>154</v>
      </c>
      <c r="AA17" s="49" t="s">
        <v>22</v>
      </c>
    </row>
    <row r="18" spans="1:27" s="55" customFormat="1" ht="23.45" customHeight="1">
      <c r="A18" s="43">
        <v>71</v>
      </c>
      <c r="B18" s="44" t="s">
        <v>190</v>
      </c>
      <c r="C18" s="43" t="s">
        <v>20</v>
      </c>
      <c r="D18" s="45" t="s">
        <v>191</v>
      </c>
      <c r="E18" s="43">
        <v>3</v>
      </c>
      <c r="F18" s="46" t="s">
        <v>147</v>
      </c>
      <c r="G18" s="47" t="s">
        <v>148</v>
      </c>
      <c r="H18" s="81" t="s">
        <v>175</v>
      </c>
      <c r="I18" s="50" t="s">
        <v>149</v>
      </c>
      <c r="J18" s="51" t="s">
        <v>150</v>
      </c>
      <c r="K18" s="51" t="s">
        <v>150</v>
      </c>
      <c r="L18" s="52" t="s">
        <v>161</v>
      </c>
      <c r="M18" s="53" t="s">
        <v>22</v>
      </c>
      <c r="N18" s="53" t="s">
        <v>22</v>
      </c>
      <c r="O18" s="53" t="s">
        <v>22</v>
      </c>
      <c r="P18" s="51" t="s">
        <v>192</v>
      </c>
      <c r="Q18" s="53" t="s">
        <v>22</v>
      </c>
      <c r="R18" s="51" t="s">
        <v>158</v>
      </c>
      <c r="S18" s="47" t="s">
        <v>366</v>
      </c>
      <c r="T18" s="54" t="s">
        <v>22</v>
      </c>
      <c r="U18" s="53" t="s">
        <v>22</v>
      </c>
      <c r="V18" s="53" t="s">
        <v>22</v>
      </c>
      <c r="W18" s="47" t="s">
        <v>153</v>
      </c>
      <c r="X18" s="53" t="s">
        <v>22</v>
      </c>
      <c r="Y18" s="49" t="s">
        <v>22</v>
      </c>
      <c r="Z18" s="47" t="s">
        <v>154</v>
      </c>
      <c r="AA18" s="49" t="s">
        <v>22</v>
      </c>
    </row>
    <row r="19" spans="1:27" s="59" customFormat="1" ht="23.45" customHeight="1">
      <c r="A19" s="56">
        <v>5</v>
      </c>
      <c r="B19" s="57" t="s">
        <v>193</v>
      </c>
      <c r="C19" s="56" t="s">
        <v>194</v>
      </c>
      <c r="D19" s="58" t="s">
        <v>195</v>
      </c>
      <c r="E19" s="56">
        <v>3</v>
      </c>
      <c r="F19" s="80" t="s">
        <v>379</v>
      </c>
      <c r="G19" s="51" t="s">
        <v>196</v>
      </c>
      <c r="H19" s="48" t="s">
        <v>22</v>
      </c>
      <c r="I19" s="50" t="s">
        <v>149</v>
      </c>
      <c r="J19" s="51" t="s">
        <v>150</v>
      </c>
      <c r="K19" s="51" t="s">
        <v>150</v>
      </c>
      <c r="L19" s="52" t="s">
        <v>161</v>
      </c>
      <c r="M19" s="53" t="s">
        <v>22</v>
      </c>
      <c r="N19" s="53" t="s">
        <v>22</v>
      </c>
      <c r="O19" s="53" t="s">
        <v>22</v>
      </c>
      <c r="P19" s="53" t="s">
        <v>22</v>
      </c>
      <c r="Q19" s="53" t="s">
        <v>22</v>
      </c>
      <c r="R19" s="53" t="s">
        <v>22</v>
      </c>
      <c r="S19" s="47" t="s">
        <v>197</v>
      </c>
      <c r="T19" s="54" t="s">
        <v>22</v>
      </c>
      <c r="U19" s="53" t="s">
        <v>22</v>
      </c>
      <c r="V19" s="53" t="s">
        <v>22</v>
      </c>
      <c r="W19" s="47" t="s">
        <v>153</v>
      </c>
      <c r="X19" s="53" t="s">
        <v>22</v>
      </c>
      <c r="Y19" s="49" t="s">
        <v>22</v>
      </c>
      <c r="Z19" s="47" t="s">
        <v>154</v>
      </c>
      <c r="AA19" s="49" t="s">
        <v>22</v>
      </c>
    </row>
    <row r="20" spans="1:27" s="59" customFormat="1" ht="23.45" customHeight="1">
      <c r="A20" s="56">
        <v>472779</v>
      </c>
      <c r="B20" s="57" t="s">
        <v>193</v>
      </c>
      <c r="C20" s="56" t="s">
        <v>194</v>
      </c>
      <c r="D20" s="58" t="s">
        <v>198</v>
      </c>
      <c r="E20" s="56">
        <v>2</v>
      </c>
      <c r="F20" s="80" t="s">
        <v>379</v>
      </c>
      <c r="G20" s="51" t="s">
        <v>196</v>
      </c>
      <c r="H20" s="48" t="s">
        <v>22</v>
      </c>
      <c r="I20" s="50" t="s">
        <v>149</v>
      </c>
      <c r="J20" s="51" t="s">
        <v>150</v>
      </c>
      <c r="K20" s="51" t="s">
        <v>150</v>
      </c>
      <c r="L20" s="52" t="s">
        <v>161</v>
      </c>
      <c r="M20" s="53" t="s">
        <v>22</v>
      </c>
      <c r="N20" s="53" t="s">
        <v>22</v>
      </c>
      <c r="O20" s="53" t="s">
        <v>22</v>
      </c>
      <c r="P20" s="53" t="s">
        <v>22</v>
      </c>
      <c r="Q20" s="53" t="s">
        <v>22</v>
      </c>
      <c r="R20" s="53" t="s">
        <v>22</v>
      </c>
      <c r="S20" s="47" t="s">
        <v>197</v>
      </c>
      <c r="T20" s="54" t="s">
        <v>22</v>
      </c>
      <c r="U20" s="53" t="s">
        <v>22</v>
      </c>
      <c r="V20" s="53" t="s">
        <v>22</v>
      </c>
      <c r="W20" s="47" t="s">
        <v>153</v>
      </c>
      <c r="X20" s="53" t="s">
        <v>22</v>
      </c>
      <c r="Y20" s="49" t="s">
        <v>22</v>
      </c>
      <c r="Z20" s="47" t="s">
        <v>154</v>
      </c>
      <c r="AA20" s="49" t="s">
        <v>22</v>
      </c>
    </row>
    <row r="21" spans="1:27" s="59" customFormat="1" ht="23.45" customHeight="1">
      <c r="A21" s="56">
        <v>8</v>
      </c>
      <c r="B21" s="57" t="s">
        <v>199</v>
      </c>
      <c r="C21" s="56" t="s">
        <v>194</v>
      </c>
      <c r="D21" s="58" t="s">
        <v>200</v>
      </c>
      <c r="E21" s="56">
        <v>2</v>
      </c>
      <c r="F21" s="80" t="s">
        <v>379</v>
      </c>
      <c r="G21" s="51" t="s">
        <v>196</v>
      </c>
      <c r="H21" s="48" t="s">
        <v>22</v>
      </c>
      <c r="I21" s="50" t="s">
        <v>149</v>
      </c>
      <c r="J21" s="51" t="s">
        <v>150</v>
      </c>
      <c r="K21" s="51" t="s">
        <v>150</v>
      </c>
      <c r="L21" s="52" t="s">
        <v>161</v>
      </c>
      <c r="M21" s="53" t="s">
        <v>22</v>
      </c>
      <c r="N21" s="53" t="s">
        <v>22</v>
      </c>
      <c r="O21" s="53" t="s">
        <v>22</v>
      </c>
      <c r="P21" s="51" t="s">
        <v>181</v>
      </c>
      <c r="Q21" s="53" t="s">
        <v>22</v>
      </c>
      <c r="R21" s="53" t="s">
        <v>22</v>
      </c>
      <c r="S21" s="47" t="s">
        <v>165</v>
      </c>
      <c r="T21" s="54" t="s">
        <v>22</v>
      </c>
      <c r="U21" s="53" t="s">
        <v>22</v>
      </c>
      <c r="V21" s="53" t="s">
        <v>22</v>
      </c>
      <c r="W21" s="47" t="s">
        <v>153</v>
      </c>
      <c r="X21" s="53" t="s">
        <v>22</v>
      </c>
      <c r="Y21" s="49" t="s">
        <v>22</v>
      </c>
      <c r="Z21" s="47" t="s">
        <v>154</v>
      </c>
      <c r="AA21" s="49" t="s">
        <v>22</v>
      </c>
    </row>
    <row r="22" spans="1:27" s="59" customFormat="1" ht="23.45" customHeight="1">
      <c r="A22" s="56">
        <v>15</v>
      </c>
      <c r="B22" s="57" t="s">
        <v>201</v>
      </c>
      <c r="C22" s="56" t="s">
        <v>194</v>
      </c>
      <c r="D22" s="58" t="s">
        <v>202</v>
      </c>
      <c r="E22" s="56">
        <v>2</v>
      </c>
      <c r="F22" s="80" t="s">
        <v>379</v>
      </c>
      <c r="G22" s="51" t="s">
        <v>196</v>
      </c>
      <c r="H22" s="48" t="s">
        <v>22</v>
      </c>
      <c r="I22" s="50" t="s">
        <v>149</v>
      </c>
      <c r="J22" s="51" t="s">
        <v>150</v>
      </c>
      <c r="K22" s="51" t="s">
        <v>150</v>
      </c>
      <c r="L22" s="52" t="s">
        <v>161</v>
      </c>
      <c r="M22" s="53" t="s">
        <v>22</v>
      </c>
      <c r="N22" s="53" t="s">
        <v>22</v>
      </c>
      <c r="O22" s="53" t="s">
        <v>22</v>
      </c>
      <c r="P22" s="51" t="s">
        <v>181</v>
      </c>
      <c r="Q22" s="53" t="s">
        <v>22</v>
      </c>
      <c r="R22" s="53" t="s">
        <v>22</v>
      </c>
      <c r="S22" s="47" t="s">
        <v>197</v>
      </c>
      <c r="T22" s="54" t="s">
        <v>22</v>
      </c>
      <c r="U22" s="53" t="s">
        <v>22</v>
      </c>
      <c r="V22" s="53" t="s">
        <v>22</v>
      </c>
      <c r="W22" s="47" t="s">
        <v>153</v>
      </c>
      <c r="X22" s="53" t="s">
        <v>22</v>
      </c>
      <c r="Y22" s="49" t="s">
        <v>22</v>
      </c>
      <c r="Z22" s="47" t="s">
        <v>154</v>
      </c>
      <c r="AA22" s="49" t="s">
        <v>22</v>
      </c>
    </row>
    <row r="23" spans="1:27" s="59" customFormat="1" ht="23.45" customHeight="1">
      <c r="A23" s="56">
        <v>20</v>
      </c>
      <c r="B23" s="57" t="s">
        <v>203</v>
      </c>
      <c r="C23" s="56" t="s">
        <v>194</v>
      </c>
      <c r="D23" s="58" t="s">
        <v>204</v>
      </c>
      <c r="E23" s="56">
        <v>2</v>
      </c>
      <c r="F23" s="80" t="s">
        <v>379</v>
      </c>
      <c r="G23" s="51" t="s">
        <v>196</v>
      </c>
      <c r="H23" s="46" t="s">
        <v>175</v>
      </c>
      <c r="I23" s="50" t="s">
        <v>149</v>
      </c>
      <c r="J23" s="51" t="s">
        <v>150</v>
      </c>
      <c r="K23" s="51" t="s">
        <v>150</v>
      </c>
      <c r="L23" s="52" t="s">
        <v>161</v>
      </c>
      <c r="M23" s="53" t="s">
        <v>22</v>
      </c>
      <c r="N23" s="52" t="s">
        <v>384</v>
      </c>
      <c r="O23" s="50" t="s">
        <v>176</v>
      </c>
      <c r="P23" s="51" t="s">
        <v>205</v>
      </c>
      <c r="Q23" s="53" t="s">
        <v>22</v>
      </c>
      <c r="R23" s="53" t="s">
        <v>22</v>
      </c>
      <c r="S23" s="47" t="s">
        <v>165</v>
      </c>
      <c r="T23" s="54" t="s">
        <v>22</v>
      </c>
      <c r="U23" s="53" t="s">
        <v>22</v>
      </c>
      <c r="V23" s="53" t="s">
        <v>22</v>
      </c>
      <c r="W23" s="47" t="s">
        <v>153</v>
      </c>
      <c r="X23" s="53" t="s">
        <v>22</v>
      </c>
      <c r="Y23" s="49" t="s">
        <v>22</v>
      </c>
      <c r="Z23" s="47" t="s">
        <v>154</v>
      </c>
      <c r="AA23" s="49" t="s">
        <v>22</v>
      </c>
    </row>
    <row r="24" spans="1:27" s="59" customFormat="1" ht="23.45" customHeight="1">
      <c r="A24" s="56">
        <v>24</v>
      </c>
      <c r="B24" s="57" t="s">
        <v>206</v>
      </c>
      <c r="C24" s="56" t="s">
        <v>194</v>
      </c>
      <c r="D24" s="58" t="s">
        <v>207</v>
      </c>
      <c r="E24" s="56">
        <v>2</v>
      </c>
      <c r="F24" s="80" t="s">
        <v>379</v>
      </c>
      <c r="G24" s="51" t="s">
        <v>196</v>
      </c>
      <c r="H24" s="48" t="s">
        <v>22</v>
      </c>
      <c r="I24" s="50" t="s">
        <v>149</v>
      </c>
      <c r="J24" s="51" t="s">
        <v>150</v>
      </c>
      <c r="K24" s="51" t="s">
        <v>150</v>
      </c>
      <c r="L24" s="52" t="s">
        <v>161</v>
      </c>
      <c r="M24" s="53" t="s">
        <v>22</v>
      </c>
      <c r="N24" s="53" t="s">
        <v>22</v>
      </c>
      <c r="O24" s="53" t="s">
        <v>22</v>
      </c>
      <c r="P24" s="53" t="s">
        <v>22</v>
      </c>
      <c r="Q24" s="53" t="s">
        <v>22</v>
      </c>
      <c r="R24" s="53" t="s">
        <v>22</v>
      </c>
      <c r="S24" s="47" t="s">
        <v>165</v>
      </c>
      <c r="T24" s="54" t="s">
        <v>22</v>
      </c>
      <c r="U24" s="53" t="s">
        <v>22</v>
      </c>
      <c r="V24" s="53" t="s">
        <v>22</v>
      </c>
      <c r="W24" s="47" t="s">
        <v>153</v>
      </c>
      <c r="X24" s="53" t="s">
        <v>22</v>
      </c>
      <c r="Y24" s="49" t="s">
        <v>22</v>
      </c>
      <c r="Z24" s="47" t="s">
        <v>154</v>
      </c>
      <c r="AA24" s="49" t="s">
        <v>22</v>
      </c>
    </row>
    <row r="25" spans="1:27" s="59" customFormat="1" ht="23.45" customHeight="1">
      <c r="A25" s="56">
        <v>31</v>
      </c>
      <c r="B25" s="57" t="s">
        <v>208</v>
      </c>
      <c r="C25" s="56" t="s">
        <v>194</v>
      </c>
      <c r="D25" s="58" t="s">
        <v>209</v>
      </c>
      <c r="E25" s="56">
        <v>2</v>
      </c>
      <c r="F25" s="80" t="s">
        <v>379</v>
      </c>
      <c r="G25" s="51" t="s">
        <v>196</v>
      </c>
      <c r="H25" s="48" t="s">
        <v>22</v>
      </c>
      <c r="I25" s="50" t="s">
        <v>149</v>
      </c>
      <c r="J25" s="51" t="s">
        <v>150</v>
      </c>
      <c r="K25" s="51" t="s">
        <v>150</v>
      </c>
      <c r="L25" s="52" t="s">
        <v>161</v>
      </c>
      <c r="M25" s="53" t="s">
        <v>22</v>
      </c>
      <c r="N25" s="53" t="s">
        <v>22</v>
      </c>
      <c r="O25" s="53" t="s">
        <v>22</v>
      </c>
      <c r="P25" s="52" t="s">
        <v>210</v>
      </c>
      <c r="Q25" s="53" t="s">
        <v>22</v>
      </c>
      <c r="R25" s="51" t="s">
        <v>158</v>
      </c>
      <c r="S25" s="47" t="s">
        <v>165</v>
      </c>
      <c r="T25" s="54" t="s">
        <v>22</v>
      </c>
      <c r="U25" s="53" t="s">
        <v>22</v>
      </c>
      <c r="V25" s="53" t="s">
        <v>22</v>
      </c>
      <c r="W25" s="47" t="s">
        <v>153</v>
      </c>
      <c r="X25" s="53" t="s">
        <v>22</v>
      </c>
      <c r="Y25" s="49" t="s">
        <v>22</v>
      </c>
      <c r="Z25" s="47" t="s">
        <v>154</v>
      </c>
      <c r="AA25" s="49" t="s">
        <v>22</v>
      </c>
    </row>
    <row r="26" spans="1:27" s="59" customFormat="1" ht="23.45" customHeight="1">
      <c r="A26" s="56">
        <v>36</v>
      </c>
      <c r="B26" s="57" t="s">
        <v>211</v>
      </c>
      <c r="C26" s="56" t="s">
        <v>194</v>
      </c>
      <c r="D26" s="58" t="s">
        <v>212</v>
      </c>
      <c r="E26" s="56">
        <v>2</v>
      </c>
      <c r="F26" s="80" t="s">
        <v>379</v>
      </c>
      <c r="G26" s="51" t="s">
        <v>196</v>
      </c>
      <c r="H26" s="46" t="s">
        <v>175</v>
      </c>
      <c r="I26" s="50" t="s">
        <v>149</v>
      </c>
      <c r="J26" s="51" t="s">
        <v>150</v>
      </c>
      <c r="K26" s="51" t="s">
        <v>150</v>
      </c>
      <c r="L26" s="52" t="s">
        <v>161</v>
      </c>
      <c r="M26" s="53" t="s">
        <v>22</v>
      </c>
      <c r="N26" s="53" t="s">
        <v>22</v>
      </c>
      <c r="O26" s="53" t="s">
        <v>22</v>
      </c>
      <c r="P26" s="52" t="s">
        <v>210</v>
      </c>
      <c r="Q26" s="53" t="s">
        <v>22</v>
      </c>
      <c r="R26" s="52" t="s">
        <v>158</v>
      </c>
      <c r="S26" s="47" t="s">
        <v>165</v>
      </c>
      <c r="T26" s="54" t="s">
        <v>22</v>
      </c>
      <c r="U26" s="53" t="s">
        <v>22</v>
      </c>
      <c r="V26" s="53" t="s">
        <v>22</v>
      </c>
      <c r="W26" s="47" t="s">
        <v>153</v>
      </c>
      <c r="X26" s="53" t="s">
        <v>22</v>
      </c>
      <c r="Y26" s="49" t="s">
        <v>22</v>
      </c>
      <c r="Z26" s="47" t="s">
        <v>154</v>
      </c>
      <c r="AA26" s="49" t="s">
        <v>22</v>
      </c>
    </row>
    <row r="27" spans="1:27" s="59" customFormat="1" ht="23.45" customHeight="1">
      <c r="A27" s="56">
        <v>38</v>
      </c>
      <c r="B27" s="57" t="s">
        <v>213</v>
      </c>
      <c r="C27" s="56" t="s">
        <v>194</v>
      </c>
      <c r="D27" s="58" t="s">
        <v>214</v>
      </c>
      <c r="E27" s="56">
        <v>2</v>
      </c>
      <c r="F27" s="80" t="s">
        <v>379</v>
      </c>
      <c r="G27" s="51" t="s">
        <v>196</v>
      </c>
      <c r="H27" s="48" t="s">
        <v>22</v>
      </c>
      <c r="I27" s="50" t="s">
        <v>149</v>
      </c>
      <c r="J27" s="51" t="s">
        <v>150</v>
      </c>
      <c r="K27" s="51" t="s">
        <v>150</v>
      </c>
      <c r="L27" s="52" t="s">
        <v>161</v>
      </c>
      <c r="M27" s="53" t="s">
        <v>22</v>
      </c>
      <c r="N27" s="53" t="s">
        <v>22</v>
      </c>
      <c r="O27" s="53" t="s">
        <v>22</v>
      </c>
      <c r="P27" s="52" t="s">
        <v>210</v>
      </c>
      <c r="Q27" s="53" t="s">
        <v>22</v>
      </c>
      <c r="R27" s="52" t="s">
        <v>158</v>
      </c>
      <c r="S27" s="47" t="s">
        <v>197</v>
      </c>
      <c r="T27" s="54" t="s">
        <v>22</v>
      </c>
      <c r="U27" s="53" t="s">
        <v>22</v>
      </c>
      <c r="V27" s="53" t="s">
        <v>22</v>
      </c>
      <c r="W27" s="47" t="s">
        <v>153</v>
      </c>
      <c r="X27" s="53" t="s">
        <v>22</v>
      </c>
      <c r="Y27" s="49" t="s">
        <v>22</v>
      </c>
      <c r="Z27" s="47" t="s">
        <v>154</v>
      </c>
      <c r="AA27" s="49" t="s">
        <v>22</v>
      </c>
    </row>
    <row r="28" spans="1:27" s="59" customFormat="1" ht="23.45" customHeight="1">
      <c r="A28" s="56">
        <v>39</v>
      </c>
      <c r="B28" s="57" t="s">
        <v>215</v>
      </c>
      <c r="C28" s="56" t="s">
        <v>194</v>
      </c>
      <c r="D28" s="58" t="s">
        <v>216</v>
      </c>
      <c r="E28" s="56">
        <v>2</v>
      </c>
      <c r="F28" s="80" t="s">
        <v>379</v>
      </c>
      <c r="G28" s="51" t="s">
        <v>196</v>
      </c>
      <c r="H28" s="48" t="s">
        <v>22</v>
      </c>
      <c r="I28" s="50" t="s">
        <v>149</v>
      </c>
      <c r="J28" s="51" t="s">
        <v>150</v>
      </c>
      <c r="K28" s="51" t="s">
        <v>150</v>
      </c>
      <c r="L28" s="52" t="s">
        <v>161</v>
      </c>
      <c r="M28" s="53" t="s">
        <v>22</v>
      </c>
      <c r="N28" s="53" t="s">
        <v>22</v>
      </c>
      <c r="O28" s="53" t="s">
        <v>22</v>
      </c>
      <c r="P28" s="53" t="s">
        <v>22</v>
      </c>
      <c r="Q28" s="53" t="s">
        <v>22</v>
      </c>
      <c r="R28" s="53" t="s">
        <v>22</v>
      </c>
      <c r="S28" s="47" t="s">
        <v>165</v>
      </c>
      <c r="T28" s="54" t="s">
        <v>22</v>
      </c>
      <c r="U28" s="53" t="s">
        <v>22</v>
      </c>
      <c r="V28" s="53" t="s">
        <v>22</v>
      </c>
      <c r="W28" s="47" t="s">
        <v>153</v>
      </c>
      <c r="X28" s="53" t="s">
        <v>22</v>
      </c>
      <c r="Y28" s="49" t="s">
        <v>22</v>
      </c>
      <c r="Z28" s="47" t="s">
        <v>154</v>
      </c>
      <c r="AA28" s="49" t="s">
        <v>22</v>
      </c>
    </row>
    <row r="29" spans="1:27" s="59" customFormat="1" ht="23.45" customHeight="1">
      <c r="A29" s="56">
        <v>42</v>
      </c>
      <c r="B29" s="57" t="s">
        <v>217</v>
      </c>
      <c r="C29" s="56" t="s">
        <v>194</v>
      </c>
      <c r="D29" s="58" t="s">
        <v>218</v>
      </c>
      <c r="E29" s="56">
        <v>2</v>
      </c>
      <c r="F29" s="80" t="s">
        <v>379</v>
      </c>
      <c r="G29" s="51" t="s">
        <v>196</v>
      </c>
      <c r="H29" s="48" t="s">
        <v>22</v>
      </c>
      <c r="I29" s="50" t="s">
        <v>149</v>
      </c>
      <c r="J29" s="51" t="s">
        <v>150</v>
      </c>
      <c r="K29" s="51" t="s">
        <v>150</v>
      </c>
      <c r="L29" s="52" t="s">
        <v>161</v>
      </c>
      <c r="M29" s="53" t="s">
        <v>22</v>
      </c>
      <c r="N29" s="53" t="s">
        <v>22</v>
      </c>
      <c r="O29" s="53" t="s">
        <v>22</v>
      </c>
      <c r="P29" s="51" t="s">
        <v>181</v>
      </c>
      <c r="Q29" s="53" t="s">
        <v>22</v>
      </c>
      <c r="R29" s="53" t="s">
        <v>22</v>
      </c>
      <c r="S29" s="47" t="s">
        <v>197</v>
      </c>
      <c r="T29" s="54" t="s">
        <v>22</v>
      </c>
      <c r="U29" s="53" t="s">
        <v>22</v>
      </c>
      <c r="V29" s="53" t="s">
        <v>22</v>
      </c>
      <c r="W29" s="47" t="s">
        <v>153</v>
      </c>
      <c r="X29" s="53" t="s">
        <v>22</v>
      </c>
      <c r="Y29" s="49" t="s">
        <v>22</v>
      </c>
      <c r="Z29" s="47" t="s">
        <v>154</v>
      </c>
      <c r="AA29" s="49" t="s">
        <v>22</v>
      </c>
    </row>
    <row r="30" spans="1:27" s="59" customFormat="1" ht="23.45" customHeight="1">
      <c r="A30" s="56">
        <v>449983</v>
      </c>
      <c r="B30" s="57" t="s">
        <v>219</v>
      </c>
      <c r="C30" s="56" t="s">
        <v>194</v>
      </c>
      <c r="D30" s="58" t="s">
        <v>220</v>
      </c>
      <c r="E30" s="56">
        <v>3</v>
      </c>
      <c r="F30" s="80" t="s">
        <v>379</v>
      </c>
      <c r="G30" s="51" t="s">
        <v>196</v>
      </c>
      <c r="H30" s="48" t="s">
        <v>22</v>
      </c>
      <c r="I30" s="50" t="s">
        <v>149</v>
      </c>
      <c r="J30" s="51" t="s">
        <v>150</v>
      </c>
      <c r="K30" s="51" t="s">
        <v>150</v>
      </c>
      <c r="L30" s="52" t="s">
        <v>161</v>
      </c>
      <c r="M30" s="53" t="s">
        <v>22</v>
      </c>
      <c r="N30" s="53" t="s">
        <v>22</v>
      </c>
      <c r="O30" s="53" t="s">
        <v>22</v>
      </c>
      <c r="P30" s="53" t="s">
        <v>22</v>
      </c>
      <c r="Q30" s="53" t="s">
        <v>22</v>
      </c>
      <c r="R30" s="53" t="s">
        <v>22</v>
      </c>
      <c r="S30" s="47" t="s">
        <v>165</v>
      </c>
      <c r="T30" s="54" t="s">
        <v>22</v>
      </c>
      <c r="U30" s="53" t="s">
        <v>22</v>
      </c>
      <c r="V30" s="53" t="s">
        <v>22</v>
      </c>
      <c r="W30" s="47" t="s">
        <v>153</v>
      </c>
      <c r="X30" s="53" t="s">
        <v>22</v>
      </c>
      <c r="Y30" s="49" t="s">
        <v>22</v>
      </c>
      <c r="Z30" s="47" t="s">
        <v>154</v>
      </c>
      <c r="AA30" s="49" t="s">
        <v>22</v>
      </c>
    </row>
    <row r="31" spans="1:27" s="59" customFormat="1" ht="23.45" customHeight="1">
      <c r="A31" s="56">
        <v>44</v>
      </c>
      <c r="B31" s="57" t="s">
        <v>219</v>
      </c>
      <c r="C31" s="56" t="s">
        <v>194</v>
      </c>
      <c r="D31" s="58" t="s">
        <v>221</v>
      </c>
      <c r="E31" s="56">
        <v>3</v>
      </c>
      <c r="F31" s="80" t="s">
        <v>379</v>
      </c>
      <c r="G31" s="51" t="s">
        <v>196</v>
      </c>
      <c r="H31" s="48" t="s">
        <v>22</v>
      </c>
      <c r="I31" s="50" t="s">
        <v>149</v>
      </c>
      <c r="J31" s="51" t="s">
        <v>150</v>
      </c>
      <c r="K31" s="51" t="s">
        <v>150</v>
      </c>
      <c r="L31" s="52" t="s">
        <v>161</v>
      </c>
      <c r="M31" s="53" t="s">
        <v>22</v>
      </c>
      <c r="N31" s="53" t="s">
        <v>22</v>
      </c>
      <c r="O31" s="53" t="s">
        <v>22</v>
      </c>
      <c r="P31" s="51" t="s">
        <v>181</v>
      </c>
      <c r="Q31" s="53"/>
      <c r="R31" s="51" t="s">
        <v>158</v>
      </c>
      <c r="S31" s="47" t="s">
        <v>165</v>
      </c>
      <c r="T31" s="54" t="s">
        <v>22</v>
      </c>
      <c r="U31" s="53" t="s">
        <v>22</v>
      </c>
      <c r="V31" s="53" t="s">
        <v>22</v>
      </c>
      <c r="W31" s="47" t="s">
        <v>153</v>
      </c>
      <c r="X31" s="53" t="s">
        <v>22</v>
      </c>
      <c r="Y31" s="49" t="s">
        <v>22</v>
      </c>
      <c r="Z31" s="47" t="s">
        <v>154</v>
      </c>
      <c r="AA31" s="49" t="s">
        <v>22</v>
      </c>
    </row>
    <row r="32" spans="1:27" s="59" customFormat="1" ht="23.45" customHeight="1">
      <c r="A32" s="56">
        <v>58</v>
      </c>
      <c r="B32" s="57" t="s">
        <v>222</v>
      </c>
      <c r="C32" s="56" t="s">
        <v>194</v>
      </c>
      <c r="D32" s="58" t="s">
        <v>223</v>
      </c>
      <c r="E32" s="56">
        <v>2</v>
      </c>
      <c r="F32" s="80" t="s">
        <v>379</v>
      </c>
      <c r="G32" s="51" t="s">
        <v>196</v>
      </c>
      <c r="H32" s="48" t="s">
        <v>22</v>
      </c>
      <c r="I32" s="50" t="s">
        <v>149</v>
      </c>
      <c r="J32" s="51" t="s">
        <v>150</v>
      </c>
      <c r="K32" s="51" t="s">
        <v>150</v>
      </c>
      <c r="L32" s="52" t="s">
        <v>161</v>
      </c>
      <c r="M32" s="53" t="s">
        <v>22</v>
      </c>
      <c r="N32" s="53" t="s">
        <v>22</v>
      </c>
      <c r="O32" s="53" t="s">
        <v>22</v>
      </c>
      <c r="P32" s="52" t="s">
        <v>210</v>
      </c>
      <c r="Q32" s="53" t="s">
        <v>22</v>
      </c>
      <c r="R32" s="53" t="s">
        <v>22</v>
      </c>
      <c r="S32" s="47" t="s">
        <v>172</v>
      </c>
      <c r="T32" s="54" t="s">
        <v>22</v>
      </c>
      <c r="U32" s="53" t="s">
        <v>22</v>
      </c>
      <c r="V32" s="53" t="s">
        <v>22</v>
      </c>
      <c r="W32" s="47" t="s">
        <v>153</v>
      </c>
      <c r="X32" s="53" t="s">
        <v>22</v>
      </c>
      <c r="Y32" s="49" t="s">
        <v>22</v>
      </c>
      <c r="Z32" s="47" t="s">
        <v>154</v>
      </c>
      <c r="AA32" s="49" t="s">
        <v>22</v>
      </c>
    </row>
    <row r="33" spans="1:27" s="59" customFormat="1" ht="23.45" customHeight="1">
      <c r="A33" s="56">
        <v>59</v>
      </c>
      <c r="B33" s="57" t="s">
        <v>224</v>
      </c>
      <c r="C33" s="56" t="s">
        <v>194</v>
      </c>
      <c r="D33" s="58" t="s">
        <v>225</v>
      </c>
      <c r="E33" s="56">
        <v>2</v>
      </c>
      <c r="F33" s="80" t="s">
        <v>379</v>
      </c>
      <c r="G33" s="51" t="s">
        <v>196</v>
      </c>
      <c r="H33" s="48" t="s">
        <v>22</v>
      </c>
      <c r="I33" s="50" t="s">
        <v>149</v>
      </c>
      <c r="J33" s="51" t="s">
        <v>150</v>
      </c>
      <c r="K33" s="51" t="s">
        <v>150</v>
      </c>
      <c r="L33" s="52" t="s">
        <v>161</v>
      </c>
      <c r="M33" s="53" t="s">
        <v>22</v>
      </c>
      <c r="N33" s="53" t="s">
        <v>22</v>
      </c>
      <c r="O33" s="53" t="s">
        <v>22</v>
      </c>
      <c r="P33" s="51" t="s">
        <v>205</v>
      </c>
      <c r="Q33" s="53" t="s">
        <v>22</v>
      </c>
      <c r="R33" s="53" t="s">
        <v>22</v>
      </c>
      <c r="S33" s="47" t="s">
        <v>165</v>
      </c>
      <c r="T33" s="54" t="s">
        <v>22</v>
      </c>
      <c r="U33" s="53" t="s">
        <v>22</v>
      </c>
      <c r="V33" s="53" t="s">
        <v>22</v>
      </c>
      <c r="W33" s="47" t="s">
        <v>153</v>
      </c>
      <c r="X33" s="53" t="s">
        <v>22</v>
      </c>
      <c r="Y33" s="49" t="s">
        <v>22</v>
      </c>
      <c r="Z33" s="47" t="s">
        <v>154</v>
      </c>
      <c r="AA33" s="49" t="s">
        <v>22</v>
      </c>
    </row>
    <row r="34" spans="1:27" s="59" customFormat="1" ht="23.45" customHeight="1">
      <c r="A34" s="56">
        <v>68</v>
      </c>
      <c r="B34" s="57" t="s">
        <v>226</v>
      </c>
      <c r="C34" s="56" t="s">
        <v>194</v>
      </c>
      <c r="D34" s="58" t="s">
        <v>227</v>
      </c>
      <c r="E34" s="56">
        <v>2</v>
      </c>
      <c r="F34" s="80" t="s">
        <v>379</v>
      </c>
      <c r="G34" s="51" t="s">
        <v>196</v>
      </c>
      <c r="H34" s="48" t="s">
        <v>22</v>
      </c>
      <c r="I34" s="50" t="s">
        <v>149</v>
      </c>
      <c r="J34" s="51" t="s">
        <v>150</v>
      </c>
      <c r="K34" s="51" t="s">
        <v>150</v>
      </c>
      <c r="L34" s="52" t="s">
        <v>161</v>
      </c>
      <c r="M34" s="53" t="s">
        <v>22</v>
      </c>
      <c r="N34" s="53" t="s">
        <v>22</v>
      </c>
      <c r="O34" s="53" t="s">
        <v>22</v>
      </c>
      <c r="P34" s="51" t="s">
        <v>181</v>
      </c>
      <c r="Q34" s="53" t="s">
        <v>22</v>
      </c>
      <c r="R34" s="51" t="s">
        <v>158</v>
      </c>
      <c r="S34" s="47" t="s">
        <v>165</v>
      </c>
      <c r="T34" s="54" t="s">
        <v>22</v>
      </c>
      <c r="U34" s="46"/>
      <c r="V34" s="53" t="s">
        <v>22</v>
      </c>
      <c r="W34" s="47" t="s">
        <v>153</v>
      </c>
      <c r="X34" s="53" t="s">
        <v>22</v>
      </c>
      <c r="Y34" s="49" t="s">
        <v>22</v>
      </c>
      <c r="Z34" s="47" t="s">
        <v>154</v>
      </c>
      <c r="AA34" s="49" t="s">
        <v>22</v>
      </c>
    </row>
    <row r="35" spans="1:27" s="59" customFormat="1" ht="23.45" customHeight="1">
      <c r="A35" s="56">
        <v>69</v>
      </c>
      <c r="B35" s="57" t="s">
        <v>228</v>
      </c>
      <c r="C35" s="56" t="s">
        <v>194</v>
      </c>
      <c r="D35" s="58" t="s">
        <v>229</v>
      </c>
      <c r="E35" s="56">
        <v>3</v>
      </c>
      <c r="F35" s="80" t="s">
        <v>379</v>
      </c>
      <c r="G35" s="51" t="s">
        <v>196</v>
      </c>
      <c r="H35" s="46" t="s">
        <v>175</v>
      </c>
      <c r="I35" s="50" t="s">
        <v>149</v>
      </c>
      <c r="J35" s="51" t="s">
        <v>150</v>
      </c>
      <c r="K35" s="51" t="s">
        <v>150</v>
      </c>
      <c r="L35" s="52" t="s">
        <v>161</v>
      </c>
      <c r="M35" s="53" t="s">
        <v>22</v>
      </c>
      <c r="N35" s="53" t="s">
        <v>22</v>
      </c>
      <c r="O35" s="53" t="s">
        <v>22</v>
      </c>
      <c r="P35" s="53" t="s">
        <v>22</v>
      </c>
      <c r="Q35" s="53" t="s">
        <v>22</v>
      </c>
      <c r="R35" s="53" t="s">
        <v>22</v>
      </c>
      <c r="S35" s="47" t="s">
        <v>197</v>
      </c>
      <c r="T35" s="54" t="s">
        <v>22</v>
      </c>
      <c r="U35" s="53" t="s">
        <v>22</v>
      </c>
      <c r="V35" s="53" t="s">
        <v>22</v>
      </c>
      <c r="W35" s="47" t="s">
        <v>153</v>
      </c>
      <c r="X35" s="53" t="s">
        <v>22</v>
      </c>
      <c r="Y35" s="49" t="s">
        <v>22</v>
      </c>
      <c r="Z35" s="47" t="s">
        <v>154</v>
      </c>
      <c r="AA35" s="49" t="s">
        <v>22</v>
      </c>
    </row>
    <row r="36" spans="1:27" s="59" customFormat="1" ht="23.45" customHeight="1">
      <c r="A36" s="56">
        <v>70</v>
      </c>
      <c r="B36" s="57" t="s">
        <v>230</v>
      </c>
      <c r="C36" s="56" t="s">
        <v>194</v>
      </c>
      <c r="D36" s="58" t="s">
        <v>231</v>
      </c>
      <c r="E36" s="56">
        <v>3</v>
      </c>
      <c r="F36" s="80" t="s">
        <v>379</v>
      </c>
      <c r="G36" s="51" t="s">
        <v>196</v>
      </c>
      <c r="H36" s="48" t="s">
        <v>22</v>
      </c>
      <c r="I36" s="50" t="s">
        <v>149</v>
      </c>
      <c r="J36" s="51" t="s">
        <v>150</v>
      </c>
      <c r="K36" s="51" t="s">
        <v>150</v>
      </c>
      <c r="L36" s="52" t="s">
        <v>161</v>
      </c>
      <c r="M36" s="53" t="s">
        <v>22</v>
      </c>
      <c r="N36" s="53" t="s">
        <v>22</v>
      </c>
      <c r="O36" s="53" t="s">
        <v>22</v>
      </c>
      <c r="P36" s="51" t="s">
        <v>181</v>
      </c>
      <c r="Q36" s="53"/>
      <c r="R36" s="53"/>
      <c r="S36" s="52" t="s">
        <v>172</v>
      </c>
      <c r="T36" s="54" t="s">
        <v>22</v>
      </c>
      <c r="U36" s="53" t="s">
        <v>22</v>
      </c>
      <c r="V36" s="53" t="s">
        <v>22</v>
      </c>
      <c r="W36" s="47" t="s">
        <v>153</v>
      </c>
      <c r="X36" s="53" t="s">
        <v>22</v>
      </c>
      <c r="Y36" s="49" t="s">
        <v>22</v>
      </c>
      <c r="Z36" s="47" t="s">
        <v>154</v>
      </c>
      <c r="AA36" s="49" t="s">
        <v>22</v>
      </c>
    </row>
    <row r="37" spans="1:27" s="59" customFormat="1" ht="23.45" customHeight="1">
      <c r="A37" s="56">
        <v>256420</v>
      </c>
      <c r="B37" s="57" t="s">
        <v>230</v>
      </c>
      <c r="C37" s="56" t="s">
        <v>194</v>
      </c>
      <c r="D37" s="58" t="s">
        <v>232</v>
      </c>
      <c r="E37" s="56">
        <v>3</v>
      </c>
      <c r="F37" s="80" t="s">
        <v>379</v>
      </c>
      <c r="G37" s="51" t="s">
        <v>196</v>
      </c>
      <c r="H37" s="48" t="s">
        <v>22</v>
      </c>
      <c r="I37" s="50" t="s">
        <v>149</v>
      </c>
      <c r="J37" s="51" t="s">
        <v>150</v>
      </c>
      <c r="K37" s="51" t="s">
        <v>150</v>
      </c>
      <c r="L37" s="52" t="s">
        <v>161</v>
      </c>
      <c r="M37" s="53" t="s">
        <v>22</v>
      </c>
      <c r="N37" s="53" t="s">
        <v>22</v>
      </c>
      <c r="O37" s="53" t="s">
        <v>22</v>
      </c>
      <c r="P37" s="53" t="s">
        <v>22</v>
      </c>
      <c r="Q37" s="53" t="s">
        <v>22</v>
      </c>
      <c r="R37" s="53" t="s">
        <v>22</v>
      </c>
      <c r="S37" s="47" t="s">
        <v>165</v>
      </c>
      <c r="T37" s="54" t="s">
        <v>22</v>
      </c>
      <c r="U37" s="53" t="s">
        <v>22</v>
      </c>
      <c r="V37" s="53" t="s">
        <v>22</v>
      </c>
      <c r="W37" s="47" t="s">
        <v>153</v>
      </c>
      <c r="X37" s="53" t="s">
        <v>22</v>
      </c>
      <c r="Y37" s="49" t="s">
        <v>22</v>
      </c>
      <c r="Z37" s="47" t="s">
        <v>154</v>
      </c>
      <c r="AA37" s="49" t="s">
        <v>22</v>
      </c>
    </row>
    <row r="38" spans="1:27" s="59" customFormat="1" ht="23.45" customHeight="1">
      <c r="A38" s="56">
        <v>1</v>
      </c>
      <c r="B38" s="57" t="s">
        <v>233</v>
      </c>
      <c r="C38" s="56" t="s">
        <v>234</v>
      </c>
      <c r="D38" s="58" t="s">
        <v>235</v>
      </c>
      <c r="E38" s="56">
        <v>2</v>
      </c>
      <c r="F38" s="46" t="s">
        <v>236</v>
      </c>
      <c r="G38" s="47" t="s">
        <v>148</v>
      </c>
      <c r="H38" s="48" t="s">
        <v>22</v>
      </c>
      <c r="I38" s="50" t="s">
        <v>149</v>
      </c>
      <c r="J38" s="51" t="s">
        <v>150</v>
      </c>
      <c r="K38" s="51" t="s">
        <v>150</v>
      </c>
      <c r="L38" s="52" t="s">
        <v>237</v>
      </c>
      <c r="M38" s="53" t="s">
        <v>22</v>
      </c>
      <c r="N38" s="53" t="s">
        <v>22</v>
      </c>
      <c r="O38" s="53" t="s">
        <v>22</v>
      </c>
      <c r="P38" s="53" t="s">
        <v>22</v>
      </c>
      <c r="Q38" s="53" t="s">
        <v>22</v>
      </c>
      <c r="R38" s="53" t="s">
        <v>22</v>
      </c>
      <c r="S38" s="47" t="s">
        <v>165</v>
      </c>
      <c r="T38" s="54" t="s">
        <v>22</v>
      </c>
      <c r="U38" s="53" t="s">
        <v>22</v>
      </c>
      <c r="V38" s="53" t="s">
        <v>22</v>
      </c>
      <c r="W38" s="47" t="s">
        <v>153</v>
      </c>
      <c r="X38" s="53" t="s">
        <v>22</v>
      </c>
      <c r="Y38" s="49" t="s">
        <v>22</v>
      </c>
      <c r="Z38" s="47" t="s">
        <v>154</v>
      </c>
      <c r="AA38" s="49" t="s">
        <v>22</v>
      </c>
    </row>
    <row r="39" spans="1:27" s="59" customFormat="1" ht="23.45" customHeight="1">
      <c r="A39" s="56">
        <v>11</v>
      </c>
      <c r="B39" s="57" t="s">
        <v>238</v>
      </c>
      <c r="C39" s="56" t="s">
        <v>234</v>
      </c>
      <c r="D39" s="58" t="s">
        <v>239</v>
      </c>
      <c r="E39" s="56">
        <v>2</v>
      </c>
      <c r="F39" s="46" t="s">
        <v>236</v>
      </c>
      <c r="G39" s="47" t="s">
        <v>148</v>
      </c>
      <c r="H39" s="48" t="s">
        <v>22</v>
      </c>
      <c r="I39" s="50" t="s">
        <v>149</v>
      </c>
      <c r="J39" s="51" t="s">
        <v>150</v>
      </c>
      <c r="K39" s="51" t="s">
        <v>150</v>
      </c>
      <c r="L39" s="52" t="s">
        <v>237</v>
      </c>
      <c r="M39" s="53" t="s">
        <v>22</v>
      </c>
      <c r="N39" s="53" t="s">
        <v>22</v>
      </c>
      <c r="O39" s="53" t="s">
        <v>22</v>
      </c>
      <c r="P39" s="51" t="s">
        <v>205</v>
      </c>
      <c r="Q39" s="53" t="s">
        <v>22</v>
      </c>
      <c r="R39" s="53" t="s">
        <v>22</v>
      </c>
      <c r="S39" s="47" t="s">
        <v>172</v>
      </c>
      <c r="T39" s="54" t="s">
        <v>22</v>
      </c>
      <c r="U39" s="53" t="s">
        <v>22</v>
      </c>
      <c r="V39" s="53" t="s">
        <v>22</v>
      </c>
      <c r="W39" s="47" t="s">
        <v>153</v>
      </c>
      <c r="X39" s="53" t="s">
        <v>22</v>
      </c>
      <c r="Y39" s="49" t="s">
        <v>22</v>
      </c>
      <c r="Z39" s="47" t="s">
        <v>154</v>
      </c>
      <c r="AA39" s="49" t="s">
        <v>22</v>
      </c>
    </row>
    <row r="40" spans="1:27" s="59" customFormat="1" ht="23.45" customHeight="1">
      <c r="A40" s="56">
        <v>12</v>
      </c>
      <c r="B40" s="57" t="s">
        <v>240</v>
      </c>
      <c r="C40" s="56" t="s">
        <v>234</v>
      </c>
      <c r="D40" s="58" t="s">
        <v>241</v>
      </c>
      <c r="E40" s="56">
        <v>2</v>
      </c>
      <c r="F40" s="46" t="s">
        <v>473</v>
      </c>
      <c r="G40" s="47" t="s">
        <v>148</v>
      </c>
      <c r="H40" s="48" t="s">
        <v>22</v>
      </c>
      <c r="I40" s="50" t="s">
        <v>149</v>
      </c>
      <c r="J40" s="51" t="s">
        <v>150</v>
      </c>
      <c r="K40" s="51" t="s">
        <v>150</v>
      </c>
      <c r="L40" s="52" t="s">
        <v>237</v>
      </c>
      <c r="M40" s="53" t="s">
        <v>22</v>
      </c>
      <c r="N40" s="53" t="s">
        <v>22</v>
      </c>
      <c r="O40" s="53" t="s">
        <v>22</v>
      </c>
      <c r="P40" s="53"/>
      <c r="Q40" s="53" t="s">
        <v>22</v>
      </c>
      <c r="R40" s="53" t="s">
        <v>22</v>
      </c>
      <c r="S40" s="47" t="s">
        <v>152</v>
      </c>
      <c r="T40" s="54" t="s">
        <v>22</v>
      </c>
      <c r="U40" s="53" t="s">
        <v>22</v>
      </c>
      <c r="V40" s="53" t="s">
        <v>22</v>
      </c>
      <c r="W40" s="47" t="s">
        <v>153</v>
      </c>
      <c r="X40" s="53" t="s">
        <v>22</v>
      </c>
      <c r="Y40" s="49" t="s">
        <v>22</v>
      </c>
      <c r="Z40" s="47" t="s">
        <v>154</v>
      </c>
      <c r="AA40" s="49" t="s">
        <v>22</v>
      </c>
    </row>
    <row r="41" spans="1:27" s="59" customFormat="1" ht="23.45" customHeight="1">
      <c r="A41" s="56">
        <v>256099</v>
      </c>
      <c r="B41" s="57" t="s">
        <v>242</v>
      </c>
      <c r="C41" s="56" t="s">
        <v>234</v>
      </c>
      <c r="D41" s="58" t="s">
        <v>243</v>
      </c>
      <c r="E41" s="56">
        <v>3</v>
      </c>
      <c r="F41" s="46" t="s">
        <v>473</v>
      </c>
      <c r="G41" s="47" t="s">
        <v>148</v>
      </c>
      <c r="H41" s="46" t="s">
        <v>175</v>
      </c>
      <c r="I41" s="50" t="s">
        <v>149</v>
      </c>
      <c r="J41" s="51" t="s">
        <v>150</v>
      </c>
      <c r="K41" s="51" t="s">
        <v>150</v>
      </c>
      <c r="L41" s="52" t="s">
        <v>237</v>
      </c>
      <c r="M41" s="53" t="s">
        <v>22</v>
      </c>
      <c r="N41" s="52" t="s">
        <v>384</v>
      </c>
      <c r="O41" s="50" t="s">
        <v>176</v>
      </c>
      <c r="P41" s="51" t="s">
        <v>245</v>
      </c>
      <c r="Q41" s="53" t="s">
        <v>22</v>
      </c>
      <c r="R41" s="53" t="s">
        <v>22</v>
      </c>
      <c r="S41" s="52" t="s">
        <v>366</v>
      </c>
      <c r="T41" s="54" t="s">
        <v>22</v>
      </c>
      <c r="U41" s="53" t="s">
        <v>22</v>
      </c>
      <c r="V41" s="53" t="s">
        <v>22</v>
      </c>
      <c r="W41" s="47" t="s">
        <v>153</v>
      </c>
      <c r="X41" s="53" t="s">
        <v>22</v>
      </c>
      <c r="Y41" s="49" t="s">
        <v>22</v>
      </c>
      <c r="Z41" s="47" t="s">
        <v>154</v>
      </c>
      <c r="AA41" s="49" t="s">
        <v>22</v>
      </c>
    </row>
    <row r="42" spans="1:27" s="59" customFormat="1" ht="23.45" customHeight="1">
      <c r="A42" s="56">
        <v>14</v>
      </c>
      <c r="B42" s="57" t="s">
        <v>246</v>
      </c>
      <c r="C42" s="56" t="s">
        <v>234</v>
      </c>
      <c r="D42" s="58" t="s">
        <v>247</v>
      </c>
      <c r="E42" s="56">
        <v>2</v>
      </c>
      <c r="F42" s="46" t="s">
        <v>236</v>
      </c>
      <c r="G42" s="47" t="s">
        <v>148</v>
      </c>
      <c r="H42" s="48" t="s">
        <v>22</v>
      </c>
      <c r="I42" s="50" t="s">
        <v>149</v>
      </c>
      <c r="J42" s="51" t="s">
        <v>150</v>
      </c>
      <c r="K42" s="51" t="s">
        <v>150</v>
      </c>
      <c r="L42" s="52" t="s">
        <v>237</v>
      </c>
      <c r="M42" s="53" t="s">
        <v>22</v>
      </c>
      <c r="N42" s="53" t="s">
        <v>22</v>
      </c>
      <c r="O42" s="53" t="s">
        <v>22</v>
      </c>
      <c r="P42" s="51" t="s">
        <v>205</v>
      </c>
      <c r="Q42" s="53" t="s">
        <v>22</v>
      </c>
      <c r="R42" s="53" t="s">
        <v>22</v>
      </c>
      <c r="S42" s="47" t="s">
        <v>172</v>
      </c>
      <c r="T42" s="54" t="s">
        <v>22</v>
      </c>
      <c r="U42" s="53" t="s">
        <v>22</v>
      </c>
      <c r="V42" s="53" t="s">
        <v>22</v>
      </c>
      <c r="W42" s="47" t="s">
        <v>153</v>
      </c>
      <c r="X42" s="53" t="s">
        <v>22</v>
      </c>
      <c r="Y42" s="49" t="s">
        <v>22</v>
      </c>
      <c r="Z42" s="47" t="s">
        <v>154</v>
      </c>
      <c r="AA42" s="49" t="s">
        <v>22</v>
      </c>
    </row>
    <row r="43" spans="1:27" s="59" customFormat="1" ht="23.45" customHeight="1">
      <c r="A43" s="56">
        <v>22</v>
      </c>
      <c r="B43" s="57" t="s">
        <v>248</v>
      </c>
      <c r="C43" s="56" t="s">
        <v>234</v>
      </c>
      <c r="D43" s="58" t="s">
        <v>249</v>
      </c>
      <c r="E43" s="56">
        <v>2</v>
      </c>
      <c r="F43" s="46" t="s">
        <v>473</v>
      </c>
      <c r="G43" s="47" t="s">
        <v>148</v>
      </c>
      <c r="H43" s="46" t="s">
        <v>175</v>
      </c>
      <c r="I43" s="50" t="s">
        <v>149</v>
      </c>
      <c r="J43" s="51" t="s">
        <v>150</v>
      </c>
      <c r="K43" s="51" t="s">
        <v>150</v>
      </c>
      <c r="L43" s="52" t="s">
        <v>237</v>
      </c>
      <c r="M43" s="53" t="s">
        <v>22</v>
      </c>
      <c r="N43" s="53" t="s">
        <v>22</v>
      </c>
      <c r="O43" s="53" t="s">
        <v>22</v>
      </c>
      <c r="P43" s="51" t="s">
        <v>192</v>
      </c>
      <c r="Q43" s="53" t="s">
        <v>22</v>
      </c>
      <c r="R43" s="53" t="s">
        <v>22</v>
      </c>
      <c r="S43" s="47" t="s">
        <v>197</v>
      </c>
      <c r="T43" s="54" t="s">
        <v>22</v>
      </c>
      <c r="U43" s="53" t="s">
        <v>22</v>
      </c>
      <c r="V43" s="53" t="s">
        <v>22</v>
      </c>
      <c r="W43" s="47" t="s">
        <v>153</v>
      </c>
      <c r="X43" s="53" t="s">
        <v>22</v>
      </c>
      <c r="Y43" s="49" t="s">
        <v>22</v>
      </c>
      <c r="Z43" s="47" t="s">
        <v>154</v>
      </c>
      <c r="AA43" s="49" t="s">
        <v>22</v>
      </c>
    </row>
    <row r="44" spans="1:27" s="59" customFormat="1" ht="23.45" customHeight="1">
      <c r="A44" s="56">
        <v>23</v>
      </c>
      <c r="B44" s="57" t="s">
        <v>250</v>
      </c>
      <c r="C44" s="56" t="s">
        <v>234</v>
      </c>
      <c r="D44" s="58" t="s">
        <v>251</v>
      </c>
      <c r="E44" s="56">
        <v>2</v>
      </c>
      <c r="F44" s="46" t="s">
        <v>473</v>
      </c>
      <c r="G44" s="47" t="s">
        <v>148</v>
      </c>
      <c r="H44" s="48" t="s">
        <v>22</v>
      </c>
      <c r="I44" s="50" t="s">
        <v>149</v>
      </c>
      <c r="J44" s="51" t="s">
        <v>150</v>
      </c>
      <c r="K44" s="51" t="s">
        <v>150</v>
      </c>
      <c r="L44" s="52" t="s">
        <v>237</v>
      </c>
      <c r="M44" s="53" t="s">
        <v>22</v>
      </c>
      <c r="N44" s="53" t="s">
        <v>22</v>
      </c>
      <c r="O44" s="53" t="s">
        <v>22</v>
      </c>
      <c r="P44" s="51" t="s">
        <v>192</v>
      </c>
      <c r="Q44" s="53" t="s">
        <v>22</v>
      </c>
      <c r="R44" s="53" t="s">
        <v>22</v>
      </c>
      <c r="S44" s="47" t="s">
        <v>172</v>
      </c>
      <c r="T44" s="54" t="s">
        <v>22</v>
      </c>
      <c r="U44" s="53" t="s">
        <v>22</v>
      </c>
      <c r="V44" s="53" t="s">
        <v>22</v>
      </c>
      <c r="W44" s="47" t="s">
        <v>153</v>
      </c>
      <c r="X44" s="53" t="s">
        <v>22</v>
      </c>
      <c r="Y44" s="49" t="s">
        <v>22</v>
      </c>
      <c r="Z44" s="47" t="s">
        <v>154</v>
      </c>
      <c r="AA44" s="49" t="s">
        <v>22</v>
      </c>
    </row>
    <row r="45" spans="1:27" s="59" customFormat="1" ht="23.45" customHeight="1">
      <c r="A45" s="56">
        <v>25</v>
      </c>
      <c r="B45" s="57" t="s">
        <v>252</v>
      </c>
      <c r="C45" s="56" t="s">
        <v>234</v>
      </c>
      <c r="D45" s="58" t="s">
        <v>253</v>
      </c>
      <c r="E45" s="56">
        <v>2</v>
      </c>
      <c r="F45" s="46" t="s">
        <v>473</v>
      </c>
      <c r="G45" s="47" t="s">
        <v>148</v>
      </c>
      <c r="H45" s="48" t="s">
        <v>22</v>
      </c>
      <c r="I45" s="50" t="s">
        <v>149</v>
      </c>
      <c r="J45" s="51" t="s">
        <v>150</v>
      </c>
      <c r="K45" s="51" t="s">
        <v>150</v>
      </c>
      <c r="L45" s="52" t="s">
        <v>237</v>
      </c>
      <c r="M45" s="53" t="s">
        <v>22</v>
      </c>
      <c r="N45" s="53" t="s">
        <v>22</v>
      </c>
      <c r="O45" s="53" t="s">
        <v>22</v>
      </c>
      <c r="P45" s="53" t="s">
        <v>22</v>
      </c>
      <c r="Q45" s="53" t="s">
        <v>22</v>
      </c>
      <c r="R45" s="53" t="s">
        <v>22</v>
      </c>
      <c r="S45" s="47" t="s">
        <v>172</v>
      </c>
      <c r="T45" s="54" t="s">
        <v>22</v>
      </c>
      <c r="U45" s="53" t="s">
        <v>22</v>
      </c>
      <c r="V45" s="53" t="s">
        <v>22</v>
      </c>
      <c r="W45" s="47" t="s">
        <v>153</v>
      </c>
      <c r="X45" s="53" t="s">
        <v>22</v>
      </c>
      <c r="Y45" s="49" t="s">
        <v>22</v>
      </c>
      <c r="Z45" s="47" t="s">
        <v>154</v>
      </c>
      <c r="AA45" s="49" t="s">
        <v>22</v>
      </c>
    </row>
    <row r="46" spans="1:27" s="59" customFormat="1" ht="23.45" customHeight="1">
      <c r="A46" s="56">
        <v>472951</v>
      </c>
      <c r="B46" s="57" t="s">
        <v>254</v>
      </c>
      <c r="C46" s="56" t="s">
        <v>234</v>
      </c>
      <c r="D46" s="58" t="s">
        <v>255</v>
      </c>
      <c r="E46" s="56">
        <v>2</v>
      </c>
      <c r="F46" s="46" t="s">
        <v>236</v>
      </c>
      <c r="G46" s="47" t="s">
        <v>148</v>
      </c>
      <c r="H46" s="46" t="s">
        <v>175</v>
      </c>
      <c r="I46" s="50" t="s">
        <v>149</v>
      </c>
      <c r="J46" s="51" t="s">
        <v>150</v>
      </c>
      <c r="K46" s="51" t="s">
        <v>150</v>
      </c>
      <c r="L46" s="52" t="s">
        <v>237</v>
      </c>
      <c r="M46" s="53" t="s">
        <v>22</v>
      </c>
      <c r="N46" s="53" t="s">
        <v>22</v>
      </c>
      <c r="O46" s="53" t="s">
        <v>22</v>
      </c>
      <c r="P46" s="53" t="s">
        <v>22</v>
      </c>
      <c r="Q46" s="53" t="s">
        <v>22</v>
      </c>
      <c r="R46" s="53" t="s">
        <v>22</v>
      </c>
      <c r="S46" s="52" t="s">
        <v>366</v>
      </c>
      <c r="T46" s="54" t="s">
        <v>22</v>
      </c>
      <c r="U46" s="53" t="s">
        <v>22</v>
      </c>
      <c r="V46" s="53" t="s">
        <v>22</v>
      </c>
      <c r="W46" s="47" t="s">
        <v>153</v>
      </c>
      <c r="X46" s="53" t="s">
        <v>22</v>
      </c>
      <c r="Y46" s="49" t="s">
        <v>22</v>
      </c>
      <c r="Z46" s="47" t="s">
        <v>154</v>
      </c>
      <c r="AA46" s="49" t="s">
        <v>22</v>
      </c>
    </row>
    <row r="47" spans="1:27" s="59" customFormat="1" ht="23.45" customHeight="1">
      <c r="A47" s="56">
        <v>28</v>
      </c>
      <c r="B47" s="57" t="s">
        <v>254</v>
      </c>
      <c r="C47" s="56" t="s">
        <v>234</v>
      </c>
      <c r="D47" s="58" t="s">
        <v>256</v>
      </c>
      <c r="E47" s="56">
        <v>2</v>
      </c>
      <c r="F47" s="46" t="s">
        <v>236</v>
      </c>
      <c r="G47" s="47" t="s">
        <v>148</v>
      </c>
      <c r="H47" s="48" t="s">
        <v>22</v>
      </c>
      <c r="I47" s="50" t="s">
        <v>149</v>
      </c>
      <c r="J47" s="51" t="s">
        <v>150</v>
      </c>
      <c r="K47" s="51" t="s">
        <v>150</v>
      </c>
      <c r="L47" s="52" t="s">
        <v>237</v>
      </c>
      <c r="M47" s="53" t="s">
        <v>22</v>
      </c>
      <c r="N47" s="53" t="s">
        <v>22</v>
      </c>
      <c r="O47" s="53" t="s">
        <v>22</v>
      </c>
      <c r="P47" s="51" t="s">
        <v>205</v>
      </c>
      <c r="Q47" s="53" t="s">
        <v>22</v>
      </c>
      <c r="R47" s="51" t="s">
        <v>158</v>
      </c>
      <c r="S47" s="52" t="s">
        <v>366</v>
      </c>
      <c r="T47" s="54" t="s">
        <v>22</v>
      </c>
      <c r="U47" s="53" t="s">
        <v>22</v>
      </c>
      <c r="V47" s="53" t="s">
        <v>22</v>
      </c>
      <c r="W47" s="47" t="s">
        <v>153</v>
      </c>
      <c r="X47" s="53" t="s">
        <v>22</v>
      </c>
      <c r="Y47" s="49" t="s">
        <v>22</v>
      </c>
      <c r="Z47" s="47" t="s">
        <v>154</v>
      </c>
      <c r="AA47" s="49" t="s">
        <v>22</v>
      </c>
    </row>
    <row r="48" spans="1:27" s="59" customFormat="1" ht="23.45" customHeight="1">
      <c r="A48" s="56">
        <v>29</v>
      </c>
      <c r="B48" s="57" t="s">
        <v>257</v>
      </c>
      <c r="C48" s="56" t="s">
        <v>234</v>
      </c>
      <c r="D48" s="58" t="s">
        <v>258</v>
      </c>
      <c r="E48" s="56">
        <v>2</v>
      </c>
      <c r="F48" s="46" t="s">
        <v>236</v>
      </c>
      <c r="G48" s="47" t="s">
        <v>148</v>
      </c>
      <c r="H48" s="48" t="s">
        <v>22</v>
      </c>
      <c r="I48" s="50" t="s">
        <v>149</v>
      </c>
      <c r="J48" s="51" t="s">
        <v>150</v>
      </c>
      <c r="K48" s="51" t="s">
        <v>150</v>
      </c>
      <c r="L48" s="52" t="s">
        <v>237</v>
      </c>
      <c r="M48" s="53" t="s">
        <v>22</v>
      </c>
      <c r="N48" s="82" t="s">
        <v>384</v>
      </c>
      <c r="O48" s="50" t="s">
        <v>176</v>
      </c>
      <c r="P48" s="51" t="s">
        <v>192</v>
      </c>
      <c r="Q48" s="53" t="s">
        <v>22</v>
      </c>
      <c r="R48" s="51" t="s">
        <v>158</v>
      </c>
      <c r="S48" s="47" t="s">
        <v>162</v>
      </c>
      <c r="T48" s="54" t="s">
        <v>22</v>
      </c>
      <c r="U48" s="53" t="s">
        <v>22</v>
      </c>
      <c r="V48" s="53" t="s">
        <v>22</v>
      </c>
      <c r="W48" s="47" t="s">
        <v>153</v>
      </c>
      <c r="X48" s="53" t="s">
        <v>22</v>
      </c>
      <c r="Y48" s="49" t="s">
        <v>22</v>
      </c>
      <c r="Z48" s="47" t="s">
        <v>154</v>
      </c>
      <c r="AA48" s="49" t="s">
        <v>22</v>
      </c>
    </row>
    <row r="49" spans="1:27" s="59" customFormat="1" ht="23.45" customHeight="1">
      <c r="A49" s="56">
        <v>33</v>
      </c>
      <c r="B49" s="57" t="s">
        <v>259</v>
      </c>
      <c r="C49" s="56" t="s">
        <v>234</v>
      </c>
      <c r="D49" s="58" t="s">
        <v>260</v>
      </c>
      <c r="E49" s="56">
        <v>2</v>
      </c>
      <c r="F49" s="46" t="s">
        <v>473</v>
      </c>
      <c r="G49" s="47" t="s">
        <v>148</v>
      </c>
      <c r="H49" s="48" t="s">
        <v>22</v>
      </c>
      <c r="I49" s="50" t="s">
        <v>149</v>
      </c>
      <c r="J49" s="51" t="s">
        <v>150</v>
      </c>
      <c r="K49" s="51" t="s">
        <v>150</v>
      </c>
      <c r="L49" s="52" t="s">
        <v>237</v>
      </c>
      <c r="M49" s="53" t="s">
        <v>22</v>
      </c>
      <c r="N49" s="53" t="s">
        <v>22</v>
      </c>
      <c r="O49" s="53" t="s">
        <v>22</v>
      </c>
      <c r="P49" s="53" t="s">
        <v>22</v>
      </c>
      <c r="Q49" s="53" t="s">
        <v>22</v>
      </c>
      <c r="R49" s="53" t="s">
        <v>22</v>
      </c>
      <c r="S49" s="47" t="s">
        <v>172</v>
      </c>
      <c r="T49" s="54" t="s">
        <v>22</v>
      </c>
      <c r="U49" s="53" t="s">
        <v>22</v>
      </c>
      <c r="V49" s="53" t="s">
        <v>22</v>
      </c>
      <c r="W49" s="47" t="s">
        <v>153</v>
      </c>
      <c r="X49" s="53" t="s">
        <v>22</v>
      </c>
      <c r="Y49" s="49" t="s">
        <v>22</v>
      </c>
      <c r="Z49" s="47" t="s">
        <v>154</v>
      </c>
      <c r="AA49" s="49" t="s">
        <v>22</v>
      </c>
    </row>
    <row r="50" spans="1:27" s="59" customFormat="1" ht="23.45" customHeight="1">
      <c r="A50" s="56">
        <v>52</v>
      </c>
      <c r="B50" s="57" t="s">
        <v>261</v>
      </c>
      <c r="C50" s="56" t="s">
        <v>234</v>
      </c>
      <c r="D50" s="58" t="s">
        <v>262</v>
      </c>
      <c r="E50" s="56">
        <v>2</v>
      </c>
      <c r="F50" s="46" t="s">
        <v>473</v>
      </c>
      <c r="G50" s="47" t="s">
        <v>148</v>
      </c>
      <c r="H50" s="48" t="s">
        <v>22</v>
      </c>
      <c r="I50" s="50" t="s">
        <v>149</v>
      </c>
      <c r="J50" s="51" t="s">
        <v>150</v>
      </c>
      <c r="K50" s="51" t="s">
        <v>150</v>
      </c>
      <c r="L50" s="52" t="s">
        <v>237</v>
      </c>
      <c r="M50" s="53" t="s">
        <v>22</v>
      </c>
      <c r="N50" s="53" t="s">
        <v>22</v>
      </c>
      <c r="O50" s="53" t="s">
        <v>22</v>
      </c>
      <c r="P50" s="53" t="s">
        <v>22</v>
      </c>
      <c r="Q50" s="53" t="s">
        <v>22</v>
      </c>
      <c r="R50" s="53" t="s">
        <v>22</v>
      </c>
      <c r="S50" s="47" t="s">
        <v>152</v>
      </c>
      <c r="T50" s="54" t="s">
        <v>22</v>
      </c>
      <c r="U50" s="53" t="s">
        <v>22</v>
      </c>
      <c r="V50" s="53" t="s">
        <v>22</v>
      </c>
      <c r="W50" s="47" t="s">
        <v>153</v>
      </c>
      <c r="X50" s="53" t="s">
        <v>22</v>
      </c>
      <c r="Y50" s="49" t="s">
        <v>22</v>
      </c>
      <c r="Z50" s="47" t="s">
        <v>154</v>
      </c>
      <c r="AA50" s="49" t="s">
        <v>22</v>
      </c>
    </row>
    <row r="51" spans="1:27" s="59" customFormat="1" ht="23.45" customHeight="1">
      <c r="A51" s="56">
        <v>53</v>
      </c>
      <c r="B51" s="57" t="s">
        <v>263</v>
      </c>
      <c r="C51" s="56" t="s">
        <v>234</v>
      </c>
      <c r="D51" s="58" t="s">
        <v>264</v>
      </c>
      <c r="E51" s="56">
        <v>3</v>
      </c>
      <c r="F51" s="46" t="s">
        <v>236</v>
      </c>
      <c r="G51" s="47" t="s">
        <v>148</v>
      </c>
      <c r="H51" s="48" t="s">
        <v>22</v>
      </c>
      <c r="I51" s="50" t="s">
        <v>149</v>
      </c>
      <c r="J51" s="51" t="s">
        <v>150</v>
      </c>
      <c r="K51" s="51" t="s">
        <v>150</v>
      </c>
      <c r="L51" s="52" t="s">
        <v>237</v>
      </c>
      <c r="M51" s="53" t="s">
        <v>22</v>
      </c>
      <c r="N51" s="53" t="s">
        <v>22</v>
      </c>
      <c r="O51" s="53" t="s">
        <v>22</v>
      </c>
      <c r="P51" s="54" t="s">
        <v>22</v>
      </c>
      <c r="Q51" s="53" t="s">
        <v>22</v>
      </c>
      <c r="R51" s="53"/>
      <c r="S51" s="52" t="s">
        <v>366</v>
      </c>
      <c r="T51" s="54" t="s">
        <v>22</v>
      </c>
      <c r="U51" s="53" t="s">
        <v>22</v>
      </c>
      <c r="V51" s="53" t="s">
        <v>22</v>
      </c>
      <c r="W51" s="47" t="s">
        <v>153</v>
      </c>
      <c r="X51" s="53" t="s">
        <v>22</v>
      </c>
      <c r="Y51" s="49" t="s">
        <v>22</v>
      </c>
      <c r="Z51" s="47" t="s">
        <v>154</v>
      </c>
      <c r="AA51" s="49" t="s">
        <v>22</v>
      </c>
    </row>
    <row r="52" spans="1:27" s="59" customFormat="1" ht="23.45" customHeight="1">
      <c r="A52" s="56">
        <v>56</v>
      </c>
      <c r="B52" s="57" t="s">
        <v>265</v>
      </c>
      <c r="C52" s="56" t="s">
        <v>234</v>
      </c>
      <c r="D52" s="58" t="s">
        <v>266</v>
      </c>
      <c r="E52" s="56">
        <v>2</v>
      </c>
      <c r="F52" s="46" t="s">
        <v>236</v>
      </c>
      <c r="G52" s="47" t="s">
        <v>148</v>
      </c>
      <c r="H52" s="46" t="s">
        <v>175</v>
      </c>
      <c r="I52" s="50" t="s">
        <v>149</v>
      </c>
      <c r="J52" s="51" t="s">
        <v>150</v>
      </c>
      <c r="K52" s="51" t="s">
        <v>150</v>
      </c>
      <c r="L52" s="52" t="s">
        <v>237</v>
      </c>
      <c r="M52" s="53" t="s">
        <v>22</v>
      </c>
      <c r="N52" s="53" t="s">
        <v>22</v>
      </c>
      <c r="O52" s="53" t="s">
        <v>22</v>
      </c>
      <c r="P52" s="51" t="s">
        <v>192</v>
      </c>
      <c r="Q52" s="53" t="s">
        <v>22</v>
      </c>
      <c r="R52" s="51" t="s">
        <v>158</v>
      </c>
      <c r="S52" s="47" t="s">
        <v>172</v>
      </c>
      <c r="T52" s="54" t="s">
        <v>22</v>
      </c>
      <c r="U52" s="53" t="s">
        <v>22</v>
      </c>
      <c r="V52" s="53" t="s">
        <v>22</v>
      </c>
      <c r="W52" s="47" t="s">
        <v>153</v>
      </c>
      <c r="X52" s="53" t="s">
        <v>22</v>
      </c>
      <c r="Y52" s="49" t="s">
        <v>22</v>
      </c>
      <c r="Z52" s="47" t="s">
        <v>154</v>
      </c>
      <c r="AA52" s="49" t="s">
        <v>22</v>
      </c>
    </row>
    <row r="53" spans="1:27" s="59" customFormat="1" ht="23.45" customHeight="1">
      <c r="A53" s="56">
        <v>62</v>
      </c>
      <c r="B53" s="57" t="s">
        <v>267</v>
      </c>
      <c r="C53" s="56" t="s">
        <v>234</v>
      </c>
      <c r="D53" s="58" t="s">
        <v>268</v>
      </c>
      <c r="E53" s="56">
        <v>2</v>
      </c>
      <c r="F53" s="46" t="s">
        <v>473</v>
      </c>
      <c r="G53" s="47" t="s">
        <v>148</v>
      </c>
      <c r="H53" s="48" t="s">
        <v>22</v>
      </c>
      <c r="I53" s="50" t="s">
        <v>149</v>
      </c>
      <c r="J53" s="51" t="s">
        <v>150</v>
      </c>
      <c r="K53" s="51" t="s">
        <v>150</v>
      </c>
      <c r="L53" s="52" t="s">
        <v>237</v>
      </c>
      <c r="M53" s="53" t="s">
        <v>22</v>
      </c>
      <c r="N53" s="53" t="s">
        <v>22</v>
      </c>
      <c r="O53" s="53" t="s">
        <v>22</v>
      </c>
      <c r="P53" s="51" t="s">
        <v>192</v>
      </c>
      <c r="Q53" s="53" t="s">
        <v>22</v>
      </c>
      <c r="R53" s="51" t="s">
        <v>158</v>
      </c>
      <c r="S53" s="47" t="s">
        <v>172</v>
      </c>
      <c r="T53" s="54" t="s">
        <v>22</v>
      </c>
      <c r="U53" s="53" t="s">
        <v>22</v>
      </c>
      <c r="V53" s="53" t="s">
        <v>22</v>
      </c>
      <c r="W53" s="47" t="s">
        <v>153</v>
      </c>
      <c r="X53" s="53" t="s">
        <v>22</v>
      </c>
      <c r="Y53" s="49" t="s">
        <v>22</v>
      </c>
      <c r="Z53" s="47" t="s">
        <v>154</v>
      </c>
      <c r="AA53" s="49" t="s">
        <v>22</v>
      </c>
    </row>
    <row r="54" spans="1:27" s="59" customFormat="1" ht="23.45" customHeight="1">
      <c r="A54" s="56">
        <v>30</v>
      </c>
      <c r="B54" s="57" t="s">
        <v>269</v>
      </c>
      <c r="C54" s="56" t="s">
        <v>270</v>
      </c>
      <c r="D54" s="58" t="s">
        <v>271</v>
      </c>
      <c r="E54" s="56">
        <v>3</v>
      </c>
      <c r="F54" s="46" t="s">
        <v>272</v>
      </c>
      <c r="G54" s="51" t="s">
        <v>196</v>
      </c>
      <c r="H54" s="46" t="s">
        <v>175</v>
      </c>
      <c r="I54" s="50" t="s">
        <v>149</v>
      </c>
      <c r="J54" s="51" t="s">
        <v>150</v>
      </c>
      <c r="K54" s="51" t="s">
        <v>150</v>
      </c>
      <c r="L54" s="52" t="s">
        <v>273</v>
      </c>
      <c r="M54" s="53" t="s">
        <v>22</v>
      </c>
      <c r="N54" s="83" t="s">
        <v>384</v>
      </c>
      <c r="O54" s="50" t="s">
        <v>176</v>
      </c>
      <c r="P54" s="51" t="s">
        <v>245</v>
      </c>
      <c r="Q54" s="53" t="s">
        <v>22</v>
      </c>
      <c r="R54" s="51" t="s">
        <v>158</v>
      </c>
      <c r="S54" s="52" t="s">
        <v>366</v>
      </c>
      <c r="T54" s="54"/>
      <c r="U54" s="52" t="s">
        <v>370</v>
      </c>
      <c r="V54" s="53" t="s">
        <v>22</v>
      </c>
      <c r="W54" s="47" t="s">
        <v>153</v>
      </c>
      <c r="X54" s="47" t="s">
        <v>153</v>
      </c>
      <c r="Y54" s="49" t="s">
        <v>22</v>
      </c>
      <c r="Z54" s="47" t="s">
        <v>154</v>
      </c>
      <c r="AA54" s="49" t="s">
        <v>22</v>
      </c>
    </row>
    <row r="55" spans="1:27" s="59" customFormat="1" ht="23.45" customHeight="1">
      <c r="A55" s="56">
        <v>256107</v>
      </c>
      <c r="B55" s="57" t="s">
        <v>274</v>
      </c>
      <c r="C55" s="56" t="s">
        <v>270</v>
      </c>
      <c r="D55" s="58" t="s">
        <v>275</v>
      </c>
      <c r="E55" s="56">
        <v>3</v>
      </c>
      <c r="F55" s="46" t="s">
        <v>276</v>
      </c>
      <c r="G55" s="51" t="s">
        <v>196</v>
      </c>
      <c r="H55" s="48" t="s">
        <v>22</v>
      </c>
      <c r="I55" s="50" t="s">
        <v>149</v>
      </c>
      <c r="J55" s="51" t="s">
        <v>150</v>
      </c>
      <c r="K55" s="51" t="s">
        <v>150</v>
      </c>
      <c r="L55" s="52" t="s">
        <v>472</v>
      </c>
      <c r="M55" s="47" t="s">
        <v>277</v>
      </c>
      <c r="N55" s="53" t="s">
        <v>22</v>
      </c>
      <c r="O55" s="53" t="s">
        <v>22</v>
      </c>
      <c r="P55" s="51" t="s">
        <v>245</v>
      </c>
      <c r="Q55" s="53" t="s">
        <v>22</v>
      </c>
      <c r="R55" s="51" t="s">
        <v>158</v>
      </c>
      <c r="S55" s="52" t="s">
        <v>172</v>
      </c>
      <c r="T55" s="54" t="s">
        <v>22</v>
      </c>
      <c r="U55" s="53" t="s">
        <v>22</v>
      </c>
      <c r="V55" s="53" t="s">
        <v>22</v>
      </c>
      <c r="W55" s="47" t="s">
        <v>153</v>
      </c>
      <c r="X55" s="47" t="s">
        <v>153</v>
      </c>
      <c r="Y55" s="49" t="s">
        <v>22</v>
      </c>
      <c r="Z55" s="47" t="s">
        <v>154</v>
      </c>
      <c r="AA55" s="49" t="s">
        <v>22</v>
      </c>
    </row>
    <row r="56" spans="1:27" s="59" customFormat="1" ht="23.45" customHeight="1">
      <c r="A56" s="56">
        <v>256545</v>
      </c>
      <c r="B56" s="57" t="s">
        <v>274</v>
      </c>
      <c r="C56" s="56" t="s">
        <v>270</v>
      </c>
      <c r="D56" s="58" t="s">
        <v>278</v>
      </c>
      <c r="E56" s="56">
        <v>3</v>
      </c>
      <c r="F56" s="46" t="s">
        <v>272</v>
      </c>
      <c r="G56" s="51" t="s">
        <v>196</v>
      </c>
      <c r="H56" s="48" t="s">
        <v>22</v>
      </c>
      <c r="I56" s="50" t="s">
        <v>149</v>
      </c>
      <c r="J56" s="51" t="s">
        <v>150</v>
      </c>
      <c r="K56" s="51" t="s">
        <v>150</v>
      </c>
      <c r="L56" s="52" t="s">
        <v>472</v>
      </c>
      <c r="M56" s="53" t="s">
        <v>22</v>
      </c>
      <c r="N56" s="53" t="s">
        <v>22</v>
      </c>
      <c r="O56" s="53" t="s">
        <v>22</v>
      </c>
      <c r="P56" s="51" t="s">
        <v>245</v>
      </c>
      <c r="Q56" s="53" t="s">
        <v>22</v>
      </c>
      <c r="R56" s="51" t="s">
        <v>158</v>
      </c>
      <c r="S56" s="47" t="s">
        <v>162</v>
      </c>
      <c r="T56" s="54" t="s">
        <v>22</v>
      </c>
      <c r="U56" s="53" t="s">
        <v>22</v>
      </c>
      <c r="V56" s="53" t="s">
        <v>22</v>
      </c>
      <c r="W56" s="47" t="s">
        <v>153</v>
      </c>
      <c r="X56" s="47" t="s">
        <v>153</v>
      </c>
      <c r="Y56" s="49" t="s">
        <v>22</v>
      </c>
      <c r="Z56" s="47" t="s">
        <v>154</v>
      </c>
      <c r="AA56" s="49" t="s">
        <v>22</v>
      </c>
    </row>
    <row r="57" spans="1:27" s="59" customFormat="1" ht="23.45" customHeight="1">
      <c r="A57" s="56">
        <v>472761</v>
      </c>
      <c r="B57" s="57" t="s">
        <v>274</v>
      </c>
      <c r="C57" s="56" t="s">
        <v>270</v>
      </c>
      <c r="D57" s="58" t="s">
        <v>279</v>
      </c>
      <c r="E57" s="56">
        <v>3</v>
      </c>
      <c r="F57" s="46" t="s">
        <v>276</v>
      </c>
      <c r="G57" s="51" t="s">
        <v>196</v>
      </c>
      <c r="H57" s="48" t="s">
        <v>22</v>
      </c>
      <c r="I57" s="50" t="s">
        <v>149</v>
      </c>
      <c r="J57" s="51" t="s">
        <v>150</v>
      </c>
      <c r="K57" s="51" t="s">
        <v>150</v>
      </c>
      <c r="L57" s="52" t="s">
        <v>472</v>
      </c>
      <c r="M57" s="53" t="s">
        <v>22</v>
      </c>
      <c r="N57" s="53" t="s">
        <v>22</v>
      </c>
      <c r="O57" s="53" t="s">
        <v>22</v>
      </c>
      <c r="P57" s="54" t="s">
        <v>22</v>
      </c>
      <c r="Q57" s="53" t="s">
        <v>22</v>
      </c>
      <c r="R57" s="53" t="s">
        <v>22</v>
      </c>
      <c r="S57" s="52" t="s">
        <v>366</v>
      </c>
      <c r="T57" s="54" t="s">
        <v>22</v>
      </c>
      <c r="U57" s="53" t="s">
        <v>22</v>
      </c>
      <c r="V57" s="53" t="s">
        <v>22</v>
      </c>
      <c r="W57" s="47" t="s">
        <v>153</v>
      </c>
      <c r="X57" s="47" t="s">
        <v>153</v>
      </c>
      <c r="Y57" s="49" t="s">
        <v>22</v>
      </c>
      <c r="Z57" s="47" t="s">
        <v>154</v>
      </c>
      <c r="AA57" s="49" t="s">
        <v>22</v>
      </c>
    </row>
    <row r="58" spans="1:27" s="59" customFormat="1" ht="23.45" customHeight="1">
      <c r="A58" s="56">
        <v>472787</v>
      </c>
      <c r="B58" s="57" t="s">
        <v>274</v>
      </c>
      <c r="C58" s="56" t="s">
        <v>270</v>
      </c>
      <c r="D58" s="58" t="s">
        <v>280</v>
      </c>
      <c r="E58" s="56">
        <v>2</v>
      </c>
      <c r="F58" s="46" t="s">
        <v>272</v>
      </c>
      <c r="G58" s="51" t="s">
        <v>196</v>
      </c>
      <c r="H58" s="48" t="s">
        <v>22</v>
      </c>
      <c r="I58" s="50" t="s">
        <v>149</v>
      </c>
      <c r="J58" s="51" t="s">
        <v>150</v>
      </c>
      <c r="K58" s="51" t="s">
        <v>150</v>
      </c>
      <c r="L58" s="52" t="s">
        <v>472</v>
      </c>
      <c r="M58" s="53" t="s">
        <v>22</v>
      </c>
      <c r="N58" s="53" t="s">
        <v>22</v>
      </c>
      <c r="O58" s="53" t="s">
        <v>22</v>
      </c>
      <c r="P58" s="53" t="s">
        <v>22</v>
      </c>
      <c r="Q58" s="53" t="s">
        <v>22</v>
      </c>
      <c r="R58" s="53" t="s">
        <v>22</v>
      </c>
      <c r="S58" s="52" t="s">
        <v>366</v>
      </c>
      <c r="T58" s="54" t="s">
        <v>22</v>
      </c>
      <c r="U58" s="53" t="s">
        <v>22</v>
      </c>
      <c r="V58" s="53" t="s">
        <v>22</v>
      </c>
      <c r="W58" s="47" t="s">
        <v>153</v>
      </c>
      <c r="X58" s="47" t="s">
        <v>153</v>
      </c>
      <c r="Y58" s="49" t="s">
        <v>22</v>
      </c>
      <c r="Z58" s="47" t="s">
        <v>154</v>
      </c>
      <c r="AA58" s="49" t="s">
        <v>22</v>
      </c>
    </row>
    <row r="59" spans="1:27" s="59" customFormat="1" ht="23.45" customHeight="1">
      <c r="A59" s="56">
        <v>703090</v>
      </c>
      <c r="B59" s="57" t="s">
        <v>274</v>
      </c>
      <c r="C59" s="56" t="s">
        <v>270</v>
      </c>
      <c r="D59" s="58" t="s">
        <v>281</v>
      </c>
      <c r="E59" s="56">
        <v>1</v>
      </c>
      <c r="F59" s="46" t="s">
        <v>276</v>
      </c>
      <c r="G59" s="51" t="s">
        <v>196</v>
      </c>
      <c r="H59" s="48" t="s">
        <v>22</v>
      </c>
      <c r="I59" s="50" t="s">
        <v>149</v>
      </c>
      <c r="J59" s="51" t="s">
        <v>150</v>
      </c>
      <c r="K59" s="51" t="s">
        <v>150</v>
      </c>
      <c r="L59" s="52" t="s">
        <v>472</v>
      </c>
      <c r="M59" s="53" t="s">
        <v>22</v>
      </c>
      <c r="N59" s="53" t="s">
        <v>22</v>
      </c>
      <c r="O59" s="53" t="s">
        <v>22</v>
      </c>
      <c r="P59" s="53" t="s">
        <v>22</v>
      </c>
      <c r="Q59" s="53" t="s">
        <v>22</v>
      </c>
      <c r="R59" s="53" t="s">
        <v>22</v>
      </c>
      <c r="S59" s="47" t="s">
        <v>197</v>
      </c>
      <c r="T59" s="54" t="s">
        <v>22</v>
      </c>
      <c r="U59" s="53" t="s">
        <v>22</v>
      </c>
      <c r="V59" s="53" t="s">
        <v>22</v>
      </c>
      <c r="W59" s="47" t="s">
        <v>153</v>
      </c>
      <c r="X59" s="47" t="s">
        <v>153</v>
      </c>
      <c r="Y59" s="49" t="s">
        <v>22</v>
      </c>
      <c r="Z59" s="47" t="s">
        <v>154</v>
      </c>
      <c r="AA59" s="49" t="s">
        <v>22</v>
      </c>
    </row>
    <row r="60" spans="1:27" s="59" customFormat="1" ht="23.45" customHeight="1">
      <c r="A60" s="56">
        <v>472803</v>
      </c>
      <c r="B60" s="57" t="s">
        <v>274</v>
      </c>
      <c r="C60" s="56" t="s">
        <v>270</v>
      </c>
      <c r="D60" s="58" t="s">
        <v>282</v>
      </c>
      <c r="E60" s="56">
        <v>3</v>
      </c>
      <c r="F60" s="46" t="s">
        <v>276</v>
      </c>
      <c r="G60" s="51" t="s">
        <v>196</v>
      </c>
      <c r="H60" s="48" t="s">
        <v>22</v>
      </c>
      <c r="I60" s="50" t="s">
        <v>149</v>
      </c>
      <c r="J60" s="51" t="s">
        <v>150</v>
      </c>
      <c r="K60" s="51" t="s">
        <v>150</v>
      </c>
      <c r="L60" s="52" t="s">
        <v>472</v>
      </c>
      <c r="M60" s="53" t="s">
        <v>22</v>
      </c>
      <c r="N60" s="53" t="s">
        <v>22</v>
      </c>
      <c r="O60" s="53" t="s">
        <v>22</v>
      </c>
      <c r="P60" s="53" t="s">
        <v>22</v>
      </c>
      <c r="Q60" s="53" t="s">
        <v>22</v>
      </c>
      <c r="R60" s="53" t="s">
        <v>22</v>
      </c>
      <c r="S60" s="52" t="s">
        <v>162</v>
      </c>
      <c r="T60" s="54" t="s">
        <v>22</v>
      </c>
      <c r="U60" s="53" t="s">
        <v>22</v>
      </c>
      <c r="V60" s="53" t="s">
        <v>22</v>
      </c>
      <c r="W60" s="47" t="s">
        <v>153</v>
      </c>
      <c r="X60" s="47" t="s">
        <v>153</v>
      </c>
      <c r="Y60" s="49" t="s">
        <v>22</v>
      </c>
      <c r="Z60" s="47" t="s">
        <v>154</v>
      </c>
      <c r="AA60" s="49" t="s">
        <v>22</v>
      </c>
    </row>
    <row r="61" spans="1:27" s="59" customFormat="1" ht="23.45" customHeight="1">
      <c r="A61" s="56">
        <v>472811</v>
      </c>
      <c r="B61" s="57" t="s">
        <v>274</v>
      </c>
      <c r="C61" s="56" t="s">
        <v>270</v>
      </c>
      <c r="D61" s="58" t="s">
        <v>283</v>
      </c>
      <c r="E61" s="56">
        <v>1</v>
      </c>
      <c r="F61" s="46" t="s">
        <v>276</v>
      </c>
      <c r="G61" s="51" t="s">
        <v>196</v>
      </c>
      <c r="H61" s="48" t="s">
        <v>22</v>
      </c>
      <c r="I61" s="50" t="s">
        <v>149</v>
      </c>
      <c r="J61" s="51" t="s">
        <v>150</v>
      </c>
      <c r="K61" s="51" t="s">
        <v>150</v>
      </c>
      <c r="L61" s="52" t="s">
        <v>472</v>
      </c>
      <c r="M61" s="53" t="s">
        <v>22</v>
      </c>
      <c r="N61" s="53" t="s">
        <v>22</v>
      </c>
      <c r="O61" s="53" t="s">
        <v>22</v>
      </c>
      <c r="P61" s="53" t="s">
        <v>22</v>
      </c>
      <c r="Q61" s="53" t="s">
        <v>22</v>
      </c>
      <c r="R61" s="53" t="s">
        <v>22</v>
      </c>
      <c r="S61" s="52" t="s">
        <v>165</v>
      </c>
      <c r="T61" s="54" t="s">
        <v>22</v>
      </c>
      <c r="U61" s="53" t="s">
        <v>22</v>
      </c>
      <c r="V61" s="53" t="s">
        <v>22</v>
      </c>
      <c r="W61" s="47" t="s">
        <v>153</v>
      </c>
      <c r="X61" s="47" t="s">
        <v>153</v>
      </c>
      <c r="Y61" s="49" t="s">
        <v>22</v>
      </c>
      <c r="Z61" s="47" t="s">
        <v>154</v>
      </c>
      <c r="AA61" s="49" t="s">
        <v>22</v>
      </c>
    </row>
    <row r="62" spans="1:27" s="59" customFormat="1" ht="23.45" customHeight="1">
      <c r="A62" s="56">
        <v>472753</v>
      </c>
      <c r="B62" s="57" t="s">
        <v>274</v>
      </c>
      <c r="C62" s="56" t="s">
        <v>270</v>
      </c>
      <c r="D62" s="58" t="s">
        <v>284</v>
      </c>
      <c r="E62" s="56">
        <v>3</v>
      </c>
      <c r="F62" s="46" t="s">
        <v>272</v>
      </c>
      <c r="G62" s="51" t="s">
        <v>196</v>
      </c>
      <c r="H62" s="48" t="s">
        <v>22</v>
      </c>
      <c r="I62" s="50" t="s">
        <v>149</v>
      </c>
      <c r="J62" s="51" t="s">
        <v>150</v>
      </c>
      <c r="K62" s="51" t="s">
        <v>150</v>
      </c>
      <c r="L62" s="52" t="s">
        <v>472</v>
      </c>
      <c r="M62" s="53" t="s">
        <v>22</v>
      </c>
      <c r="N62" s="53" t="s">
        <v>22</v>
      </c>
      <c r="O62" s="53" t="s">
        <v>22</v>
      </c>
      <c r="P62" s="53" t="s">
        <v>22</v>
      </c>
      <c r="Q62" s="53" t="s">
        <v>22</v>
      </c>
      <c r="R62" s="53" t="s">
        <v>22</v>
      </c>
      <c r="S62" s="47" t="s">
        <v>197</v>
      </c>
      <c r="T62" s="54" t="s">
        <v>22</v>
      </c>
      <c r="U62" s="53" t="s">
        <v>22</v>
      </c>
      <c r="V62" s="53" t="s">
        <v>22</v>
      </c>
      <c r="W62" s="47" t="s">
        <v>153</v>
      </c>
      <c r="X62" s="47" t="s">
        <v>153</v>
      </c>
      <c r="Y62" s="49" t="s">
        <v>22</v>
      </c>
      <c r="Z62" s="47" t="s">
        <v>154</v>
      </c>
      <c r="AA62" s="49" t="s">
        <v>22</v>
      </c>
    </row>
    <row r="63" spans="1:27" s="59" customFormat="1" ht="23.45" customHeight="1">
      <c r="A63" s="56">
        <v>472886</v>
      </c>
      <c r="B63" s="57" t="s">
        <v>274</v>
      </c>
      <c r="C63" s="56" t="s">
        <v>270</v>
      </c>
      <c r="D63" s="58" t="s">
        <v>285</v>
      </c>
      <c r="E63" s="56">
        <v>3</v>
      </c>
      <c r="F63" s="46" t="s">
        <v>272</v>
      </c>
      <c r="G63" s="51" t="s">
        <v>196</v>
      </c>
      <c r="H63" s="48" t="s">
        <v>22</v>
      </c>
      <c r="I63" s="50" t="s">
        <v>149</v>
      </c>
      <c r="J63" s="51" t="s">
        <v>150</v>
      </c>
      <c r="K63" s="51" t="s">
        <v>150</v>
      </c>
      <c r="L63" s="52" t="s">
        <v>472</v>
      </c>
      <c r="M63" s="49" t="s">
        <v>22</v>
      </c>
      <c r="N63" s="53" t="s">
        <v>22</v>
      </c>
      <c r="O63" s="53" t="s">
        <v>22</v>
      </c>
      <c r="P63" s="53" t="s">
        <v>22</v>
      </c>
      <c r="Q63" s="53" t="s">
        <v>22</v>
      </c>
      <c r="R63" s="53" t="s">
        <v>22</v>
      </c>
      <c r="S63" s="52" t="s">
        <v>366</v>
      </c>
      <c r="T63" s="54" t="s">
        <v>22</v>
      </c>
      <c r="U63" s="53" t="s">
        <v>22</v>
      </c>
      <c r="V63" s="53" t="s">
        <v>22</v>
      </c>
      <c r="W63" s="47" t="s">
        <v>153</v>
      </c>
      <c r="X63" s="47" t="s">
        <v>153</v>
      </c>
      <c r="Y63" s="49" t="s">
        <v>22</v>
      </c>
      <c r="Z63" s="47" t="s">
        <v>154</v>
      </c>
      <c r="AA63" s="49" t="s">
        <v>22</v>
      </c>
    </row>
    <row r="64" spans="1:27" s="59" customFormat="1" ht="23.45" customHeight="1">
      <c r="A64" s="56">
        <v>655522</v>
      </c>
      <c r="B64" s="57" t="s">
        <v>274</v>
      </c>
      <c r="C64" s="56" t="s">
        <v>270</v>
      </c>
      <c r="D64" s="58" t="s">
        <v>286</v>
      </c>
      <c r="E64" s="56">
        <v>1</v>
      </c>
      <c r="F64" s="46" t="s">
        <v>276</v>
      </c>
      <c r="G64" s="51" t="s">
        <v>196</v>
      </c>
      <c r="H64" s="48" t="s">
        <v>22</v>
      </c>
      <c r="I64" s="50" t="s">
        <v>149</v>
      </c>
      <c r="J64" s="51" t="s">
        <v>150</v>
      </c>
      <c r="K64" s="51" t="s">
        <v>150</v>
      </c>
      <c r="L64" s="52" t="s">
        <v>472</v>
      </c>
      <c r="M64" s="53" t="s">
        <v>22</v>
      </c>
      <c r="N64" s="53" t="s">
        <v>22</v>
      </c>
      <c r="O64" s="53" t="s">
        <v>22</v>
      </c>
      <c r="P64" s="53" t="s">
        <v>22</v>
      </c>
      <c r="Q64" s="53" t="s">
        <v>22</v>
      </c>
      <c r="R64" s="53" t="s">
        <v>22</v>
      </c>
      <c r="S64" s="52" t="s">
        <v>165</v>
      </c>
      <c r="T64" s="54" t="s">
        <v>22</v>
      </c>
      <c r="U64" s="53" t="s">
        <v>22</v>
      </c>
      <c r="V64" s="53" t="s">
        <v>22</v>
      </c>
      <c r="W64" s="47" t="s">
        <v>153</v>
      </c>
      <c r="X64" s="47" t="s">
        <v>153</v>
      </c>
      <c r="Y64" s="49" t="s">
        <v>22</v>
      </c>
      <c r="Z64" s="47" t="s">
        <v>154</v>
      </c>
      <c r="AA64" s="49" t="s">
        <v>22</v>
      </c>
    </row>
    <row r="65" spans="1:27" s="59" customFormat="1" ht="23.45" customHeight="1">
      <c r="A65" s="56">
        <v>472928</v>
      </c>
      <c r="B65" s="57" t="s">
        <v>274</v>
      </c>
      <c r="C65" s="56" t="s">
        <v>270</v>
      </c>
      <c r="D65" s="58" t="s">
        <v>287</v>
      </c>
      <c r="E65" s="56">
        <v>1</v>
      </c>
      <c r="F65" s="46" t="s">
        <v>276</v>
      </c>
      <c r="G65" s="51" t="s">
        <v>196</v>
      </c>
      <c r="H65" s="48" t="s">
        <v>22</v>
      </c>
      <c r="I65" s="50" t="s">
        <v>149</v>
      </c>
      <c r="J65" s="51" t="s">
        <v>150</v>
      </c>
      <c r="K65" s="51" t="s">
        <v>150</v>
      </c>
      <c r="L65" s="52" t="s">
        <v>472</v>
      </c>
      <c r="M65" s="53" t="s">
        <v>22</v>
      </c>
      <c r="N65" s="53" t="s">
        <v>22</v>
      </c>
      <c r="O65" s="53" t="s">
        <v>22</v>
      </c>
      <c r="P65" s="53" t="s">
        <v>22</v>
      </c>
      <c r="Q65" s="53" t="s">
        <v>22</v>
      </c>
      <c r="R65" s="53" t="s">
        <v>22</v>
      </c>
      <c r="S65" s="52" t="s">
        <v>165</v>
      </c>
      <c r="T65" s="54" t="s">
        <v>22</v>
      </c>
      <c r="U65" s="53" t="s">
        <v>22</v>
      </c>
      <c r="V65" s="53" t="s">
        <v>22</v>
      </c>
      <c r="W65" s="47" t="s">
        <v>153</v>
      </c>
      <c r="X65" s="47" t="s">
        <v>153</v>
      </c>
      <c r="Y65" s="49" t="s">
        <v>22</v>
      </c>
      <c r="Z65" s="47" t="s">
        <v>154</v>
      </c>
      <c r="AA65" s="49" t="s">
        <v>22</v>
      </c>
    </row>
    <row r="66" spans="1:27" s="59" customFormat="1" ht="23.45" customHeight="1">
      <c r="A66" s="56">
        <v>472969</v>
      </c>
      <c r="B66" s="57" t="s">
        <v>274</v>
      </c>
      <c r="C66" s="56" t="s">
        <v>270</v>
      </c>
      <c r="D66" s="58" t="s">
        <v>288</v>
      </c>
      <c r="E66" s="56">
        <v>3</v>
      </c>
      <c r="F66" s="46" t="s">
        <v>272</v>
      </c>
      <c r="G66" s="51" t="s">
        <v>196</v>
      </c>
      <c r="H66" s="48" t="s">
        <v>22</v>
      </c>
      <c r="I66" s="50" t="s">
        <v>149</v>
      </c>
      <c r="J66" s="51" t="s">
        <v>150</v>
      </c>
      <c r="K66" s="51" t="s">
        <v>150</v>
      </c>
      <c r="L66" s="52" t="s">
        <v>472</v>
      </c>
      <c r="M66" s="53" t="s">
        <v>22</v>
      </c>
      <c r="N66" s="53" t="s">
        <v>22</v>
      </c>
      <c r="O66" s="53" t="s">
        <v>22</v>
      </c>
      <c r="P66" s="53" t="s">
        <v>22</v>
      </c>
      <c r="Q66" s="53" t="s">
        <v>22</v>
      </c>
      <c r="R66" s="53" t="s">
        <v>22</v>
      </c>
      <c r="S66" s="47" t="s">
        <v>162</v>
      </c>
      <c r="T66" s="54" t="s">
        <v>22</v>
      </c>
      <c r="U66" s="53" t="s">
        <v>22</v>
      </c>
      <c r="V66" s="53" t="s">
        <v>22</v>
      </c>
      <c r="W66" s="47" t="s">
        <v>153</v>
      </c>
      <c r="X66" s="47" t="s">
        <v>153</v>
      </c>
      <c r="Y66" s="49" t="s">
        <v>22</v>
      </c>
      <c r="Z66" s="47" t="s">
        <v>154</v>
      </c>
      <c r="AA66" s="49" t="s">
        <v>22</v>
      </c>
    </row>
    <row r="67" spans="1:27" s="59" customFormat="1" ht="23.45" customHeight="1">
      <c r="A67" s="56">
        <v>45</v>
      </c>
      <c r="B67" s="57" t="s">
        <v>289</v>
      </c>
      <c r="C67" s="56" t="s">
        <v>270</v>
      </c>
      <c r="D67" s="58" t="s">
        <v>290</v>
      </c>
      <c r="E67" s="56">
        <v>2</v>
      </c>
      <c r="F67" s="46" t="s">
        <v>276</v>
      </c>
      <c r="G67" s="51" t="s">
        <v>196</v>
      </c>
      <c r="H67" s="46" t="s">
        <v>175</v>
      </c>
      <c r="I67" s="50" t="s">
        <v>149</v>
      </c>
      <c r="J67" s="51" t="s">
        <v>150</v>
      </c>
      <c r="K67" s="51" t="s">
        <v>150</v>
      </c>
      <c r="L67" s="52" t="s">
        <v>273</v>
      </c>
      <c r="M67" s="53" t="s">
        <v>22</v>
      </c>
      <c r="N67" s="53" t="s">
        <v>22</v>
      </c>
      <c r="O67" s="53" t="s">
        <v>22</v>
      </c>
      <c r="P67" s="51" t="s">
        <v>205</v>
      </c>
      <c r="Q67" s="53" t="s">
        <v>22</v>
      </c>
      <c r="R67" s="53" t="s">
        <v>22</v>
      </c>
      <c r="S67" s="47" t="s">
        <v>165</v>
      </c>
      <c r="T67" s="54" t="s">
        <v>22</v>
      </c>
      <c r="U67" s="53" t="s">
        <v>22</v>
      </c>
      <c r="V67" s="53" t="s">
        <v>22</v>
      </c>
      <c r="W67" s="47" t="s">
        <v>153</v>
      </c>
      <c r="X67" s="47" t="s">
        <v>153</v>
      </c>
      <c r="Y67" s="49" t="s">
        <v>22</v>
      </c>
      <c r="Z67" s="47" t="s">
        <v>154</v>
      </c>
      <c r="AA67" s="49" t="s">
        <v>22</v>
      </c>
    </row>
    <row r="68" spans="1:27" s="59" customFormat="1" ht="23.45" customHeight="1">
      <c r="A68" s="56">
        <v>3960058125</v>
      </c>
      <c r="B68" s="57" t="s">
        <v>291</v>
      </c>
      <c r="C68" s="56" t="s">
        <v>270</v>
      </c>
      <c r="D68" s="58" t="s">
        <v>292</v>
      </c>
      <c r="E68" s="56">
        <v>2</v>
      </c>
      <c r="F68" s="46" t="s">
        <v>272</v>
      </c>
      <c r="G68" s="51" t="s">
        <v>196</v>
      </c>
      <c r="H68" s="48" t="s">
        <v>22</v>
      </c>
      <c r="I68" s="50" t="s">
        <v>149</v>
      </c>
      <c r="J68" s="51" t="s">
        <v>150</v>
      </c>
      <c r="K68" s="51" t="s">
        <v>150</v>
      </c>
      <c r="L68" s="52" t="s">
        <v>273</v>
      </c>
      <c r="M68" s="53" t="s">
        <v>22</v>
      </c>
      <c r="N68" s="53" t="s">
        <v>22</v>
      </c>
      <c r="O68" s="53" t="s">
        <v>22</v>
      </c>
      <c r="P68" s="53" t="s">
        <v>22</v>
      </c>
      <c r="Q68" s="53" t="s">
        <v>22</v>
      </c>
      <c r="R68" s="53" t="s">
        <v>22</v>
      </c>
      <c r="S68" s="52" t="s">
        <v>366</v>
      </c>
      <c r="T68" s="54" t="s">
        <v>22</v>
      </c>
      <c r="U68" s="53" t="s">
        <v>22</v>
      </c>
      <c r="V68" s="53" t="s">
        <v>22</v>
      </c>
      <c r="W68" s="47" t="s">
        <v>153</v>
      </c>
      <c r="X68" s="47" t="s">
        <v>153</v>
      </c>
      <c r="Y68" s="49" t="s">
        <v>22</v>
      </c>
      <c r="Z68" s="47" t="s">
        <v>154</v>
      </c>
      <c r="AA68" s="49" t="s">
        <v>22</v>
      </c>
    </row>
    <row r="69" spans="1:27" s="59" customFormat="1" ht="23.45" customHeight="1">
      <c r="A69" s="56">
        <v>341113</v>
      </c>
      <c r="B69" s="57" t="s">
        <v>291</v>
      </c>
      <c r="C69" s="56" t="s">
        <v>270</v>
      </c>
      <c r="D69" s="58" t="s">
        <v>293</v>
      </c>
      <c r="E69" s="56">
        <v>3</v>
      </c>
      <c r="F69" s="46" t="s">
        <v>272</v>
      </c>
      <c r="G69" s="51" t="s">
        <v>196</v>
      </c>
      <c r="H69" s="48" t="s">
        <v>22</v>
      </c>
      <c r="I69" s="50" t="s">
        <v>149</v>
      </c>
      <c r="J69" s="51" t="s">
        <v>150</v>
      </c>
      <c r="K69" s="51" t="s">
        <v>150</v>
      </c>
      <c r="L69" s="52" t="s">
        <v>273</v>
      </c>
      <c r="M69" s="53" t="s">
        <v>22</v>
      </c>
      <c r="N69" s="53" t="s">
        <v>22</v>
      </c>
      <c r="O69" s="53" t="s">
        <v>22</v>
      </c>
      <c r="P69" s="53" t="s">
        <v>22</v>
      </c>
      <c r="Q69" s="53" t="s">
        <v>22</v>
      </c>
      <c r="R69" s="53" t="s">
        <v>22</v>
      </c>
      <c r="S69" s="52" t="s">
        <v>366</v>
      </c>
      <c r="T69" s="54" t="s">
        <v>22</v>
      </c>
      <c r="U69" s="53" t="s">
        <v>22</v>
      </c>
      <c r="V69" s="53" t="s">
        <v>22</v>
      </c>
      <c r="W69" s="47" t="s">
        <v>153</v>
      </c>
      <c r="X69" s="47" t="s">
        <v>153</v>
      </c>
      <c r="Y69" s="49" t="s">
        <v>22</v>
      </c>
      <c r="Z69" s="47" t="s">
        <v>154</v>
      </c>
      <c r="AA69" s="49" t="s">
        <v>22</v>
      </c>
    </row>
    <row r="70" spans="1:27" s="59" customFormat="1" ht="23.45" customHeight="1">
      <c r="A70" s="56">
        <v>64</v>
      </c>
      <c r="B70" s="57" t="s">
        <v>294</v>
      </c>
      <c r="C70" s="56" t="s">
        <v>270</v>
      </c>
      <c r="D70" s="58" t="s">
        <v>295</v>
      </c>
      <c r="E70" s="56">
        <v>2</v>
      </c>
      <c r="F70" s="46" t="s">
        <v>276</v>
      </c>
      <c r="G70" s="51" t="s">
        <v>196</v>
      </c>
      <c r="H70" s="48" t="s">
        <v>22</v>
      </c>
      <c r="I70" s="50" t="s">
        <v>149</v>
      </c>
      <c r="J70" s="51" t="s">
        <v>150</v>
      </c>
      <c r="K70" s="51" t="s">
        <v>150</v>
      </c>
      <c r="L70" s="52" t="s">
        <v>273</v>
      </c>
      <c r="M70" s="53" t="s">
        <v>22</v>
      </c>
      <c r="N70" s="53" t="s">
        <v>22</v>
      </c>
      <c r="O70" s="53" t="s">
        <v>22</v>
      </c>
      <c r="P70" s="51" t="s">
        <v>205</v>
      </c>
      <c r="Q70" s="53" t="s">
        <v>22</v>
      </c>
      <c r="R70" s="53" t="s">
        <v>22</v>
      </c>
      <c r="S70" s="52" t="s">
        <v>197</v>
      </c>
      <c r="T70" s="54" t="s">
        <v>22</v>
      </c>
      <c r="U70" s="53" t="s">
        <v>22</v>
      </c>
      <c r="V70" s="53" t="s">
        <v>22</v>
      </c>
      <c r="W70" s="47" t="s">
        <v>153</v>
      </c>
      <c r="X70" s="49" t="s">
        <v>22</v>
      </c>
      <c r="Y70" s="49" t="s">
        <v>22</v>
      </c>
      <c r="Z70" s="47" t="s">
        <v>154</v>
      </c>
      <c r="AA70" s="49" t="s">
        <v>22</v>
      </c>
    </row>
    <row r="71" spans="1:27" s="67" customFormat="1" ht="23.45" customHeight="1">
      <c r="A71" s="60">
        <v>66</v>
      </c>
      <c r="B71" s="61" t="s">
        <v>296</v>
      </c>
      <c r="C71" s="60" t="s">
        <v>270</v>
      </c>
      <c r="D71" s="62" t="s">
        <v>297</v>
      </c>
      <c r="E71" s="60">
        <v>2</v>
      </c>
      <c r="F71" s="63" t="s">
        <v>276</v>
      </c>
      <c r="G71" s="64" t="s">
        <v>196</v>
      </c>
      <c r="H71" s="63" t="s">
        <v>175</v>
      </c>
      <c r="I71" s="66" t="s">
        <v>149</v>
      </c>
      <c r="J71" s="64" t="s">
        <v>150</v>
      </c>
      <c r="K71" s="64" t="s">
        <v>150</v>
      </c>
      <c r="L71" s="64" t="s">
        <v>273</v>
      </c>
      <c r="M71" s="60" t="s">
        <v>22</v>
      </c>
      <c r="N71" s="60" t="s">
        <v>22</v>
      </c>
      <c r="O71" s="60" t="s">
        <v>22</v>
      </c>
      <c r="P71" s="64" t="s">
        <v>205</v>
      </c>
      <c r="Q71" s="60" t="s">
        <v>22</v>
      </c>
      <c r="R71" s="60" t="s">
        <v>22</v>
      </c>
      <c r="S71" s="63" t="s">
        <v>165</v>
      </c>
      <c r="T71" s="60" t="s">
        <v>22</v>
      </c>
      <c r="U71" s="60" t="s">
        <v>22</v>
      </c>
      <c r="V71" s="60" t="s">
        <v>22</v>
      </c>
      <c r="W71" s="63" t="s">
        <v>153</v>
      </c>
      <c r="X71" s="63" t="s">
        <v>153</v>
      </c>
      <c r="Y71" s="65" t="s">
        <v>22</v>
      </c>
      <c r="Z71" s="63" t="s">
        <v>154</v>
      </c>
      <c r="AA71" s="65" t="s">
        <v>22</v>
      </c>
    </row>
    <row r="72" spans="1:27" s="59" customFormat="1" ht="23.45" customHeight="1">
      <c r="A72" s="56">
        <v>67</v>
      </c>
      <c r="B72" s="57" t="s">
        <v>298</v>
      </c>
      <c r="C72" s="56" t="s">
        <v>270</v>
      </c>
      <c r="D72" s="58" t="s">
        <v>299</v>
      </c>
      <c r="E72" s="56">
        <v>2</v>
      </c>
      <c r="F72" s="46" t="s">
        <v>272</v>
      </c>
      <c r="G72" s="51" t="s">
        <v>196</v>
      </c>
      <c r="H72" s="46" t="s">
        <v>175</v>
      </c>
      <c r="I72" s="50" t="s">
        <v>149</v>
      </c>
      <c r="J72" s="51" t="s">
        <v>150</v>
      </c>
      <c r="K72" s="51" t="s">
        <v>150</v>
      </c>
      <c r="L72" s="52" t="s">
        <v>273</v>
      </c>
      <c r="M72" s="53" t="s">
        <v>22</v>
      </c>
      <c r="N72" s="53" t="s">
        <v>22</v>
      </c>
      <c r="O72" s="53" t="s">
        <v>22</v>
      </c>
      <c r="P72" s="51" t="s">
        <v>205</v>
      </c>
      <c r="Q72" s="53" t="s">
        <v>22</v>
      </c>
      <c r="R72" s="53" t="s">
        <v>22</v>
      </c>
      <c r="S72" s="52" t="s">
        <v>366</v>
      </c>
      <c r="T72" s="54" t="s">
        <v>22</v>
      </c>
      <c r="U72" s="53" t="s">
        <v>22</v>
      </c>
      <c r="V72" s="53" t="s">
        <v>22</v>
      </c>
      <c r="W72" s="47" t="s">
        <v>153</v>
      </c>
      <c r="X72" s="47" t="s">
        <v>153</v>
      </c>
      <c r="Y72" s="49" t="s">
        <v>22</v>
      </c>
      <c r="Z72" s="47" t="s">
        <v>154</v>
      </c>
      <c r="AA72" s="49" t="s">
        <v>22</v>
      </c>
    </row>
    <row r="73" spans="1:27" s="59" customFormat="1" ht="23.45" customHeight="1">
      <c r="A73" s="56">
        <v>3</v>
      </c>
      <c r="B73" s="57" t="s">
        <v>300</v>
      </c>
      <c r="C73" s="56" t="s">
        <v>301</v>
      </c>
      <c r="D73" s="58" t="s">
        <v>302</v>
      </c>
      <c r="E73" s="56">
        <v>2</v>
      </c>
      <c r="F73" s="52" t="s">
        <v>303</v>
      </c>
      <c r="G73" s="47" t="s">
        <v>148</v>
      </c>
      <c r="H73" s="48" t="s">
        <v>22</v>
      </c>
      <c r="I73" s="50" t="s">
        <v>149</v>
      </c>
      <c r="J73" s="51" t="s">
        <v>150</v>
      </c>
      <c r="K73" s="51" t="s">
        <v>150</v>
      </c>
      <c r="L73" s="53" t="s">
        <v>22</v>
      </c>
      <c r="M73" s="53" t="s">
        <v>22</v>
      </c>
      <c r="N73" s="53" t="s">
        <v>22</v>
      </c>
      <c r="O73" s="50" t="s">
        <v>176</v>
      </c>
      <c r="P73" s="51" t="s">
        <v>304</v>
      </c>
      <c r="Q73" s="53" t="s">
        <v>22</v>
      </c>
      <c r="R73" s="53" t="s">
        <v>22</v>
      </c>
      <c r="S73" s="47" t="s">
        <v>152</v>
      </c>
      <c r="T73" s="54" t="s">
        <v>22</v>
      </c>
      <c r="U73" s="52"/>
      <c r="V73" s="53" t="s">
        <v>22</v>
      </c>
      <c r="W73" s="47" t="s">
        <v>153</v>
      </c>
      <c r="X73" s="49" t="s">
        <v>22</v>
      </c>
      <c r="Y73" s="49" t="s">
        <v>22</v>
      </c>
      <c r="Z73" s="47" t="s">
        <v>154</v>
      </c>
      <c r="AA73" s="49" t="s">
        <v>22</v>
      </c>
    </row>
    <row r="74" spans="1:27" s="59" customFormat="1" ht="23.45" customHeight="1">
      <c r="A74" s="56">
        <v>6</v>
      </c>
      <c r="B74" s="68" t="s">
        <v>305</v>
      </c>
      <c r="C74" s="56" t="s">
        <v>301</v>
      </c>
      <c r="D74" s="58" t="s">
        <v>306</v>
      </c>
      <c r="E74" s="56">
        <v>2</v>
      </c>
      <c r="F74" s="52" t="s">
        <v>307</v>
      </c>
      <c r="G74" s="47" t="s">
        <v>148</v>
      </c>
      <c r="H74" s="48" t="s">
        <v>22</v>
      </c>
      <c r="I74" s="50" t="s">
        <v>149</v>
      </c>
      <c r="J74" s="51" t="s">
        <v>150</v>
      </c>
      <c r="K74" s="51" t="s">
        <v>150</v>
      </c>
      <c r="L74" s="52" t="s">
        <v>151</v>
      </c>
      <c r="M74" s="53" t="s">
        <v>22</v>
      </c>
      <c r="N74" s="53" t="s">
        <v>22</v>
      </c>
      <c r="O74" s="53" t="s">
        <v>22</v>
      </c>
      <c r="P74" s="51" t="s">
        <v>304</v>
      </c>
      <c r="Q74" s="53" t="s">
        <v>22</v>
      </c>
      <c r="R74" s="53" t="s">
        <v>22</v>
      </c>
      <c r="S74" s="47" t="s">
        <v>152</v>
      </c>
      <c r="T74" s="54" t="s">
        <v>22</v>
      </c>
      <c r="U74" s="53" t="s">
        <v>22</v>
      </c>
      <c r="V74" s="53" t="s">
        <v>22</v>
      </c>
      <c r="W74" s="47" t="s">
        <v>153</v>
      </c>
      <c r="X74" s="49" t="s">
        <v>22</v>
      </c>
      <c r="Y74" s="49" t="s">
        <v>22</v>
      </c>
      <c r="Z74" s="47" t="s">
        <v>154</v>
      </c>
      <c r="AA74" s="49" t="s">
        <v>22</v>
      </c>
    </row>
    <row r="75" spans="1:27" s="59" customFormat="1" ht="23.45" customHeight="1">
      <c r="A75" s="56">
        <v>7</v>
      </c>
      <c r="B75" s="57" t="s">
        <v>308</v>
      </c>
      <c r="C75" s="56" t="s">
        <v>301</v>
      </c>
      <c r="D75" s="58" t="s">
        <v>309</v>
      </c>
      <c r="E75" s="56">
        <v>2</v>
      </c>
      <c r="F75" s="52" t="s">
        <v>303</v>
      </c>
      <c r="G75" s="47" t="s">
        <v>148</v>
      </c>
      <c r="H75" s="48" t="s">
        <v>22</v>
      </c>
      <c r="I75" s="50" t="s">
        <v>149</v>
      </c>
      <c r="J75" s="51" t="s">
        <v>150</v>
      </c>
      <c r="K75" s="51" t="s">
        <v>150</v>
      </c>
      <c r="L75" s="52" t="s">
        <v>151</v>
      </c>
      <c r="M75" s="53" t="s">
        <v>22</v>
      </c>
      <c r="N75" s="53" t="s">
        <v>22</v>
      </c>
      <c r="O75" s="53" t="s">
        <v>22</v>
      </c>
      <c r="P75" s="51" t="s">
        <v>304</v>
      </c>
      <c r="Q75" s="53" t="s">
        <v>22</v>
      </c>
      <c r="R75" s="53" t="s">
        <v>22</v>
      </c>
      <c r="S75" s="47" t="s">
        <v>152</v>
      </c>
      <c r="T75" s="54" t="s">
        <v>22</v>
      </c>
      <c r="U75" s="53" t="s">
        <v>22</v>
      </c>
      <c r="V75" s="53" t="s">
        <v>22</v>
      </c>
      <c r="W75" s="47" t="s">
        <v>153</v>
      </c>
      <c r="X75" s="49" t="s">
        <v>22</v>
      </c>
      <c r="Y75" s="49" t="s">
        <v>22</v>
      </c>
      <c r="Z75" s="47" t="s">
        <v>154</v>
      </c>
      <c r="AA75" s="49" t="s">
        <v>22</v>
      </c>
    </row>
    <row r="76" spans="1:27" s="59" customFormat="1" ht="23.45" customHeight="1">
      <c r="A76" s="56">
        <v>9</v>
      </c>
      <c r="B76" s="57" t="s">
        <v>310</v>
      </c>
      <c r="C76" s="56" t="s">
        <v>301</v>
      </c>
      <c r="D76" s="58" t="s">
        <v>311</v>
      </c>
      <c r="E76" s="56">
        <v>3</v>
      </c>
      <c r="F76" s="52" t="s">
        <v>303</v>
      </c>
      <c r="G76" s="47" t="s">
        <v>148</v>
      </c>
      <c r="H76" s="48" t="s">
        <v>22</v>
      </c>
      <c r="I76" s="50" t="s">
        <v>149</v>
      </c>
      <c r="J76" s="51" t="s">
        <v>150</v>
      </c>
      <c r="K76" s="51" t="s">
        <v>150</v>
      </c>
      <c r="L76" s="52" t="s">
        <v>151</v>
      </c>
      <c r="M76" s="53" t="s">
        <v>22</v>
      </c>
      <c r="N76" s="53" t="s">
        <v>22</v>
      </c>
      <c r="O76" s="50" t="s">
        <v>176</v>
      </c>
      <c r="P76" s="51" t="s">
        <v>304</v>
      </c>
      <c r="Q76" s="53" t="s">
        <v>22</v>
      </c>
      <c r="R76" s="51" t="s">
        <v>158</v>
      </c>
      <c r="S76" s="47" t="s">
        <v>152</v>
      </c>
      <c r="T76" s="52" t="s">
        <v>172</v>
      </c>
      <c r="U76" s="53" t="s">
        <v>22</v>
      </c>
      <c r="V76" s="53" t="s">
        <v>22</v>
      </c>
      <c r="W76" s="47" t="s">
        <v>153</v>
      </c>
      <c r="X76" s="49" t="s">
        <v>22</v>
      </c>
      <c r="Y76" s="49" t="s">
        <v>22</v>
      </c>
      <c r="Z76" s="47" t="s">
        <v>154</v>
      </c>
      <c r="AA76" s="49" t="s">
        <v>22</v>
      </c>
    </row>
    <row r="77" spans="1:27" s="59" customFormat="1" ht="23.45" customHeight="1">
      <c r="A77" s="56">
        <v>10</v>
      </c>
      <c r="B77" s="57" t="s">
        <v>312</v>
      </c>
      <c r="C77" s="56" t="s">
        <v>301</v>
      </c>
      <c r="D77" s="58" t="s">
        <v>313</v>
      </c>
      <c r="E77" s="56">
        <v>2</v>
      </c>
      <c r="F77" s="52" t="s">
        <v>303</v>
      </c>
      <c r="G77" s="47" t="s">
        <v>148</v>
      </c>
      <c r="H77" s="48" t="s">
        <v>22</v>
      </c>
      <c r="I77" s="50" t="s">
        <v>149</v>
      </c>
      <c r="J77" s="51" t="s">
        <v>150</v>
      </c>
      <c r="K77" s="51" t="s">
        <v>150</v>
      </c>
      <c r="L77" s="52" t="s">
        <v>151</v>
      </c>
      <c r="M77" s="53" t="s">
        <v>22</v>
      </c>
      <c r="N77" s="53" t="s">
        <v>22</v>
      </c>
      <c r="O77" s="50" t="s">
        <v>176</v>
      </c>
      <c r="P77" s="51" t="s">
        <v>192</v>
      </c>
      <c r="Q77" s="53" t="s">
        <v>22</v>
      </c>
      <c r="R77" s="53" t="s">
        <v>22</v>
      </c>
      <c r="S77" s="47" t="s">
        <v>152</v>
      </c>
      <c r="T77" s="54" t="s">
        <v>22</v>
      </c>
      <c r="U77" s="47"/>
      <c r="V77" s="53" t="s">
        <v>22</v>
      </c>
      <c r="W77" s="47" t="s">
        <v>153</v>
      </c>
      <c r="X77" s="49" t="s">
        <v>22</v>
      </c>
      <c r="Y77" s="49" t="s">
        <v>22</v>
      </c>
      <c r="Z77" s="47" t="s">
        <v>154</v>
      </c>
      <c r="AA77" s="49" t="s">
        <v>22</v>
      </c>
    </row>
    <row r="78" spans="1:27" s="59" customFormat="1" ht="23.45" customHeight="1">
      <c r="A78" s="56">
        <v>16</v>
      </c>
      <c r="B78" s="57" t="s">
        <v>314</v>
      </c>
      <c r="C78" s="56" t="s">
        <v>301</v>
      </c>
      <c r="D78" s="58" t="s">
        <v>315</v>
      </c>
      <c r="E78" s="56">
        <v>2</v>
      </c>
      <c r="F78" s="52" t="s">
        <v>303</v>
      </c>
      <c r="G78" s="47" t="s">
        <v>148</v>
      </c>
      <c r="H78" s="48" t="s">
        <v>22</v>
      </c>
      <c r="I78" s="50" t="s">
        <v>149</v>
      </c>
      <c r="J78" s="51" t="s">
        <v>150</v>
      </c>
      <c r="K78" s="51" t="s">
        <v>150</v>
      </c>
      <c r="L78" s="52" t="s">
        <v>151</v>
      </c>
      <c r="M78" s="53" t="s">
        <v>22</v>
      </c>
      <c r="N78" s="53" t="s">
        <v>22</v>
      </c>
      <c r="O78" s="53" t="s">
        <v>22</v>
      </c>
      <c r="P78" s="53" t="s">
        <v>22</v>
      </c>
      <c r="Q78" s="53" t="s">
        <v>22</v>
      </c>
      <c r="R78" s="53" t="s">
        <v>22</v>
      </c>
      <c r="S78" s="47" t="s">
        <v>152</v>
      </c>
      <c r="T78" s="54" t="s">
        <v>22</v>
      </c>
      <c r="U78" s="53" t="s">
        <v>22</v>
      </c>
      <c r="V78" s="53" t="s">
        <v>22</v>
      </c>
      <c r="W78" s="47" t="s">
        <v>153</v>
      </c>
      <c r="X78" s="49" t="s">
        <v>22</v>
      </c>
      <c r="Y78" s="49" t="s">
        <v>22</v>
      </c>
      <c r="Z78" s="47" t="s">
        <v>154</v>
      </c>
      <c r="AA78" s="49" t="s">
        <v>22</v>
      </c>
    </row>
    <row r="79" spans="1:27" s="59" customFormat="1" ht="23.45" customHeight="1">
      <c r="A79" s="56">
        <v>17</v>
      </c>
      <c r="B79" s="57" t="s">
        <v>316</v>
      </c>
      <c r="C79" s="56" t="s">
        <v>301</v>
      </c>
      <c r="D79" s="58" t="s">
        <v>317</v>
      </c>
      <c r="E79" s="56">
        <v>3</v>
      </c>
      <c r="F79" s="52" t="s">
        <v>307</v>
      </c>
      <c r="G79" s="47" t="s">
        <v>148</v>
      </c>
      <c r="H79" s="46" t="s">
        <v>175</v>
      </c>
      <c r="I79" s="50" t="s">
        <v>149</v>
      </c>
      <c r="J79" s="51" t="s">
        <v>150</v>
      </c>
      <c r="K79" s="51" t="s">
        <v>150</v>
      </c>
      <c r="L79" s="52" t="s">
        <v>151</v>
      </c>
      <c r="M79" s="53" t="s">
        <v>22</v>
      </c>
      <c r="N79" s="53" t="s">
        <v>22</v>
      </c>
      <c r="O79" s="53" t="s">
        <v>22</v>
      </c>
      <c r="P79" s="51" t="s">
        <v>304</v>
      </c>
      <c r="Q79" s="53" t="s">
        <v>22</v>
      </c>
      <c r="R79" s="53" t="s">
        <v>22</v>
      </c>
      <c r="S79" s="52" t="s">
        <v>366</v>
      </c>
      <c r="T79" s="54" t="s">
        <v>22</v>
      </c>
      <c r="U79" s="52"/>
      <c r="V79" s="53" t="s">
        <v>22</v>
      </c>
      <c r="W79" s="47" t="s">
        <v>153</v>
      </c>
      <c r="X79" s="49" t="s">
        <v>22</v>
      </c>
      <c r="Y79" s="49" t="s">
        <v>22</v>
      </c>
      <c r="Z79" s="47" t="s">
        <v>154</v>
      </c>
      <c r="AA79" s="49" t="s">
        <v>22</v>
      </c>
    </row>
    <row r="80" spans="1:27" s="59" customFormat="1" ht="23.45" customHeight="1">
      <c r="A80" s="56">
        <v>256321</v>
      </c>
      <c r="B80" s="57" t="s">
        <v>318</v>
      </c>
      <c r="C80" s="56" t="s">
        <v>301</v>
      </c>
      <c r="D80" s="58" t="s">
        <v>319</v>
      </c>
      <c r="E80" s="56">
        <v>3</v>
      </c>
      <c r="F80" s="52" t="s">
        <v>307</v>
      </c>
      <c r="G80" s="47" t="s">
        <v>148</v>
      </c>
      <c r="H80" s="46" t="s">
        <v>175</v>
      </c>
      <c r="I80" s="50" t="s">
        <v>149</v>
      </c>
      <c r="J80" s="51" t="s">
        <v>150</v>
      </c>
      <c r="K80" s="51" t="s">
        <v>150</v>
      </c>
      <c r="L80" s="52" t="s">
        <v>151</v>
      </c>
      <c r="M80" s="53" t="s">
        <v>22</v>
      </c>
      <c r="N80" s="53" t="s">
        <v>22</v>
      </c>
      <c r="O80" s="50" t="s">
        <v>176</v>
      </c>
      <c r="P80" s="51" t="s">
        <v>304</v>
      </c>
      <c r="Q80" s="53" t="s">
        <v>22</v>
      </c>
      <c r="R80" s="53" t="s">
        <v>22</v>
      </c>
      <c r="S80" s="52" t="s">
        <v>366</v>
      </c>
      <c r="T80" s="54" t="s">
        <v>22</v>
      </c>
      <c r="U80" s="53"/>
      <c r="V80" s="53" t="s">
        <v>22</v>
      </c>
      <c r="W80" s="47" t="s">
        <v>153</v>
      </c>
      <c r="X80" s="49" t="s">
        <v>22</v>
      </c>
      <c r="Y80" s="49" t="s">
        <v>22</v>
      </c>
      <c r="Z80" s="47" t="s">
        <v>154</v>
      </c>
      <c r="AA80" s="49" t="s">
        <v>22</v>
      </c>
    </row>
    <row r="81" spans="1:27" s="59" customFormat="1" ht="23.45" customHeight="1">
      <c r="A81" s="56">
        <v>27</v>
      </c>
      <c r="B81" s="57" t="s">
        <v>320</v>
      </c>
      <c r="C81" s="56" t="s">
        <v>301</v>
      </c>
      <c r="D81" s="58" t="s">
        <v>321</v>
      </c>
      <c r="E81" s="56">
        <v>2</v>
      </c>
      <c r="F81" s="52" t="s">
        <v>307</v>
      </c>
      <c r="G81" s="47" t="s">
        <v>148</v>
      </c>
      <c r="H81" s="48" t="s">
        <v>22</v>
      </c>
      <c r="I81" s="50" t="s">
        <v>149</v>
      </c>
      <c r="J81" s="51" t="s">
        <v>150</v>
      </c>
      <c r="K81" s="51" t="s">
        <v>150</v>
      </c>
      <c r="L81" s="52" t="s">
        <v>151</v>
      </c>
      <c r="M81" s="53" t="s">
        <v>22</v>
      </c>
      <c r="N81" s="53" t="s">
        <v>22</v>
      </c>
      <c r="O81" s="53" t="s">
        <v>22</v>
      </c>
      <c r="P81" s="51" t="s">
        <v>192</v>
      </c>
      <c r="Q81" s="53" t="s">
        <v>22</v>
      </c>
      <c r="R81" s="53" t="s">
        <v>22</v>
      </c>
      <c r="S81" s="47" t="s">
        <v>152</v>
      </c>
      <c r="T81" s="54" t="s">
        <v>22</v>
      </c>
      <c r="U81" s="53" t="s">
        <v>22</v>
      </c>
      <c r="V81" s="53" t="s">
        <v>22</v>
      </c>
      <c r="W81" s="47" t="s">
        <v>153</v>
      </c>
      <c r="X81" s="49" t="s">
        <v>22</v>
      </c>
      <c r="Y81" s="49" t="s">
        <v>22</v>
      </c>
      <c r="Z81" s="47" t="s">
        <v>154</v>
      </c>
      <c r="AA81" s="49" t="s">
        <v>22</v>
      </c>
    </row>
    <row r="82" spans="1:27" s="59" customFormat="1" ht="23.45" customHeight="1">
      <c r="A82" s="56">
        <v>32</v>
      </c>
      <c r="B82" s="57" t="s">
        <v>322</v>
      </c>
      <c r="C82" s="56" t="s">
        <v>301</v>
      </c>
      <c r="D82" s="58" t="s">
        <v>323</v>
      </c>
      <c r="E82" s="56">
        <v>3</v>
      </c>
      <c r="F82" s="52" t="s">
        <v>307</v>
      </c>
      <c r="G82" s="47" t="s">
        <v>148</v>
      </c>
      <c r="H82" s="46" t="s">
        <v>175</v>
      </c>
      <c r="I82" s="50" t="s">
        <v>149</v>
      </c>
      <c r="J82" s="51" t="s">
        <v>150</v>
      </c>
      <c r="K82" s="51" t="s">
        <v>150</v>
      </c>
      <c r="L82" s="52" t="s">
        <v>151</v>
      </c>
      <c r="M82" s="53" t="s">
        <v>22</v>
      </c>
      <c r="N82" s="51" t="s">
        <v>324</v>
      </c>
      <c r="O82" s="50" t="s">
        <v>176</v>
      </c>
      <c r="P82" s="51" t="s">
        <v>192</v>
      </c>
      <c r="Q82" s="53" t="s">
        <v>22</v>
      </c>
      <c r="R82" s="51" t="s">
        <v>158</v>
      </c>
      <c r="S82" s="47" t="s">
        <v>152</v>
      </c>
      <c r="T82" s="54" t="s">
        <v>22</v>
      </c>
      <c r="U82" s="53" t="s">
        <v>22</v>
      </c>
      <c r="V82" s="53" t="s">
        <v>22</v>
      </c>
      <c r="W82" s="47" t="s">
        <v>153</v>
      </c>
      <c r="X82" s="49" t="s">
        <v>22</v>
      </c>
      <c r="Y82" s="49" t="s">
        <v>22</v>
      </c>
      <c r="Z82" s="47" t="s">
        <v>154</v>
      </c>
      <c r="AA82" s="49" t="s">
        <v>22</v>
      </c>
    </row>
    <row r="83" spans="1:27" s="59" customFormat="1" ht="23.45" customHeight="1">
      <c r="A83" s="56">
        <v>41</v>
      </c>
      <c r="B83" s="57" t="s">
        <v>325</v>
      </c>
      <c r="C83" s="56" t="s">
        <v>301</v>
      </c>
      <c r="D83" s="58" t="s">
        <v>326</v>
      </c>
      <c r="E83" s="56">
        <v>2</v>
      </c>
      <c r="F83" s="52" t="s">
        <v>307</v>
      </c>
      <c r="G83" s="47" t="s">
        <v>148</v>
      </c>
      <c r="H83" s="48" t="s">
        <v>22</v>
      </c>
      <c r="I83" s="50" t="s">
        <v>149</v>
      </c>
      <c r="J83" s="51" t="s">
        <v>150</v>
      </c>
      <c r="K83" s="51" t="s">
        <v>150</v>
      </c>
      <c r="L83" s="52" t="s">
        <v>151</v>
      </c>
      <c r="M83" s="53" t="s">
        <v>22</v>
      </c>
      <c r="N83" s="53" t="s">
        <v>22</v>
      </c>
      <c r="O83" s="53" t="s">
        <v>22</v>
      </c>
      <c r="P83" s="51" t="s">
        <v>192</v>
      </c>
      <c r="Q83" s="53" t="s">
        <v>22</v>
      </c>
      <c r="R83" s="53" t="s">
        <v>22</v>
      </c>
      <c r="S83" s="52" t="s">
        <v>366</v>
      </c>
      <c r="T83" s="54" t="s">
        <v>22</v>
      </c>
      <c r="U83" s="53" t="s">
        <v>22</v>
      </c>
      <c r="V83" s="53" t="s">
        <v>22</v>
      </c>
      <c r="W83" s="47" t="s">
        <v>153</v>
      </c>
      <c r="X83" s="49" t="s">
        <v>22</v>
      </c>
      <c r="Y83" s="49" t="s">
        <v>22</v>
      </c>
      <c r="Z83" s="47" t="s">
        <v>154</v>
      </c>
      <c r="AA83" s="49" t="s">
        <v>22</v>
      </c>
    </row>
    <row r="84" spans="1:27" s="59" customFormat="1" ht="23.45" customHeight="1">
      <c r="A84" s="56">
        <v>46</v>
      </c>
      <c r="B84" s="57" t="s">
        <v>327</v>
      </c>
      <c r="C84" s="56" t="s">
        <v>301</v>
      </c>
      <c r="D84" s="58" t="s">
        <v>328</v>
      </c>
      <c r="E84" s="56">
        <v>2</v>
      </c>
      <c r="F84" s="52" t="s">
        <v>307</v>
      </c>
      <c r="G84" s="47" t="s">
        <v>148</v>
      </c>
      <c r="H84" s="48" t="s">
        <v>22</v>
      </c>
      <c r="I84" s="50" t="s">
        <v>149</v>
      </c>
      <c r="J84" s="51" t="s">
        <v>150</v>
      </c>
      <c r="K84" s="51" t="s">
        <v>150</v>
      </c>
      <c r="L84" s="52" t="s">
        <v>151</v>
      </c>
      <c r="M84" s="53" t="s">
        <v>22</v>
      </c>
      <c r="N84" s="53" t="s">
        <v>22</v>
      </c>
      <c r="O84" s="53" t="s">
        <v>22</v>
      </c>
      <c r="P84" s="53" t="s">
        <v>22</v>
      </c>
      <c r="Q84" s="53" t="s">
        <v>22</v>
      </c>
      <c r="R84" s="53" t="s">
        <v>22</v>
      </c>
      <c r="S84" s="47" t="s">
        <v>152</v>
      </c>
      <c r="T84" s="54" t="s">
        <v>22</v>
      </c>
      <c r="U84" s="52"/>
      <c r="V84" s="53" t="s">
        <v>22</v>
      </c>
      <c r="W84" s="47" t="s">
        <v>153</v>
      </c>
      <c r="X84" s="49" t="s">
        <v>22</v>
      </c>
      <c r="Y84" s="49" t="s">
        <v>22</v>
      </c>
      <c r="Z84" s="47" t="s">
        <v>154</v>
      </c>
      <c r="AA84" s="49" t="s">
        <v>22</v>
      </c>
    </row>
    <row r="85" spans="1:27" s="59" customFormat="1" ht="23.45" customHeight="1">
      <c r="A85" s="56">
        <v>47</v>
      </c>
      <c r="B85" s="57" t="s">
        <v>329</v>
      </c>
      <c r="C85" s="56" t="s">
        <v>301</v>
      </c>
      <c r="D85" s="58" t="s">
        <v>330</v>
      </c>
      <c r="E85" s="56">
        <v>3</v>
      </c>
      <c r="F85" s="52" t="s">
        <v>307</v>
      </c>
      <c r="G85" s="47" t="s">
        <v>148</v>
      </c>
      <c r="H85" s="48" t="s">
        <v>22</v>
      </c>
      <c r="I85" s="50" t="s">
        <v>149</v>
      </c>
      <c r="J85" s="51" t="s">
        <v>150</v>
      </c>
      <c r="K85" s="51" t="s">
        <v>150</v>
      </c>
      <c r="L85" s="52" t="s">
        <v>151</v>
      </c>
      <c r="M85" s="53" t="s">
        <v>22</v>
      </c>
      <c r="N85" s="53" t="s">
        <v>22</v>
      </c>
      <c r="O85" s="53" t="s">
        <v>22</v>
      </c>
      <c r="P85" s="51" t="s">
        <v>304</v>
      </c>
      <c r="Q85" s="53" t="s">
        <v>22</v>
      </c>
      <c r="R85" s="53" t="s">
        <v>22</v>
      </c>
      <c r="S85" s="47" t="s">
        <v>152</v>
      </c>
      <c r="T85" s="54" t="s">
        <v>22</v>
      </c>
      <c r="U85" s="52"/>
      <c r="V85" s="53" t="s">
        <v>22</v>
      </c>
      <c r="W85" s="47" t="s">
        <v>153</v>
      </c>
      <c r="X85" s="47" t="s">
        <v>153</v>
      </c>
      <c r="Y85" s="49" t="s">
        <v>22</v>
      </c>
      <c r="Z85" s="47" t="s">
        <v>154</v>
      </c>
      <c r="AA85" s="49" t="s">
        <v>22</v>
      </c>
    </row>
    <row r="86" spans="1:27" s="59" customFormat="1" ht="23.45" customHeight="1">
      <c r="A86" s="56">
        <v>48</v>
      </c>
      <c r="B86" s="57" t="s">
        <v>331</v>
      </c>
      <c r="C86" s="56" t="s">
        <v>301</v>
      </c>
      <c r="D86" s="58" t="s">
        <v>332</v>
      </c>
      <c r="E86" s="56">
        <v>3</v>
      </c>
      <c r="F86" s="52" t="s">
        <v>303</v>
      </c>
      <c r="G86" s="47" t="s">
        <v>148</v>
      </c>
      <c r="H86" s="46" t="s">
        <v>175</v>
      </c>
      <c r="I86" s="50" t="s">
        <v>149</v>
      </c>
      <c r="J86" s="51" t="s">
        <v>150</v>
      </c>
      <c r="K86" s="51" t="s">
        <v>150</v>
      </c>
      <c r="L86" s="52" t="s">
        <v>151</v>
      </c>
      <c r="M86" s="53" t="s">
        <v>22</v>
      </c>
      <c r="N86" s="51" t="s">
        <v>324</v>
      </c>
      <c r="O86" s="50" t="s">
        <v>176</v>
      </c>
      <c r="P86" s="51" t="s">
        <v>304</v>
      </c>
      <c r="Q86" s="53" t="s">
        <v>22</v>
      </c>
      <c r="R86" s="51" t="s">
        <v>158</v>
      </c>
      <c r="S86" s="47" t="s">
        <v>152</v>
      </c>
      <c r="T86" s="54" t="s">
        <v>22</v>
      </c>
      <c r="U86" s="53"/>
      <c r="V86" s="53" t="s">
        <v>22</v>
      </c>
      <c r="W86" s="47" t="s">
        <v>153</v>
      </c>
      <c r="X86" s="49" t="s">
        <v>22</v>
      </c>
      <c r="Y86" s="49" t="s">
        <v>22</v>
      </c>
      <c r="Z86" s="47" t="s">
        <v>154</v>
      </c>
      <c r="AA86" s="49" t="s">
        <v>22</v>
      </c>
    </row>
    <row r="87" spans="1:27" s="59" customFormat="1" ht="23.45" customHeight="1">
      <c r="A87" s="56">
        <v>54</v>
      </c>
      <c r="B87" s="57" t="s">
        <v>333</v>
      </c>
      <c r="C87" s="56" t="s">
        <v>301</v>
      </c>
      <c r="D87" s="58" t="s">
        <v>334</v>
      </c>
      <c r="E87" s="56">
        <v>2</v>
      </c>
      <c r="F87" s="52" t="s">
        <v>303</v>
      </c>
      <c r="G87" s="47" t="s">
        <v>148</v>
      </c>
      <c r="H87" s="48" t="s">
        <v>22</v>
      </c>
      <c r="I87" s="50" t="s">
        <v>149</v>
      </c>
      <c r="J87" s="51" t="s">
        <v>150</v>
      </c>
      <c r="K87" s="51" t="s">
        <v>150</v>
      </c>
      <c r="L87" s="52" t="s">
        <v>151</v>
      </c>
      <c r="M87" s="53" t="s">
        <v>22</v>
      </c>
      <c r="N87" s="53" t="s">
        <v>22</v>
      </c>
      <c r="O87" s="53" t="s">
        <v>22</v>
      </c>
      <c r="P87" s="51" t="s">
        <v>304</v>
      </c>
      <c r="Q87" s="53" t="s">
        <v>22</v>
      </c>
      <c r="R87" s="53" t="s">
        <v>22</v>
      </c>
      <c r="S87" s="47" t="s">
        <v>152</v>
      </c>
      <c r="T87" s="54" t="s">
        <v>22</v>
      </c>
      <c r="U87" s="47"/>
      <c r="V87" s="53" t="s">
        <v>22</v>
      </c>
      <c r="W87" s="47" t="s">
        <v>153</v>
      </c>
      <c r="X87" s="49" t="s">
        <v>22</v>
      </c>
      <c r="Y87" s="49" t="s">
        <v>22</v>
      </c>
      <c r="Z87" s="47" t="s">
        <v>154</v>
      </c>
      <c r="AA87" s="49" t="s">
        <v>22</v>
      </c>
    </row>
    <row r="88" spans="1:27" s="59" customFormat="1" ht="23.45" customHeight="1">
      <c r="A88" s="56">
        <v>55</v>
      </c>
      <c r="B88" s="57" t="s">
        <v>335</v>
      </c>
      <c r="C88" s="56" t="s">
        <v>301</v>
      </c>
      <c r="D88" s="58" t="s">
        <v>336</v>
      </c>
      <c r="E88" s="56">
        <v>3</v>
      </c>
      <c r="F88" s="52" t="s">
        <v>307</v>
      </c>
      <c r="G88" s="47" t="s">
        <v>148</v>
      </c>
      <c r="H88" s="48" t="s">
        <v>22</v>
      </c>
      <c r="I88" s="50" t="s">
        <v>149</v>
      </c>
      <c r="J88" s="51" t="s">
        <v>150</v>
      </c>
      <c r="K88" s="51" t="s">
        <v>150</v>
      </c>
      <c r="L88" s="52" t="s">
        <v>151</v>
      </c>
      <c r="M88" s="53" t="s">
        <v>22</v>
      </c>
      <c r="N88" s="53" t="s">
        <v>22</v>
      </c>
      <c r="O88" s="53" t="s">
        <v>22</v>
      </c>
      <c r="P88" s="51" t="s">
        <v>304</v>
      </c>
      <c r="Q88" s="53" t="s">
        <v>22</v>
      </c>
      <c r="R88" s="53" t="s">
        <v>22</v>
      </c>
      <c r="S88" s="47" t="s">
        <v>152</v>
      </c>
      <c r="T88" s="54" t="s">
        <v>22</v>
      </c>
      <c r="U88" s="53"/>
      <c r="V88" s="53" t="s">
        <v>22</v>
      </c>
      <c r="W88" s="47" t="s">
        <v>153</v>
      </c>
      <c r="X88" s="47" t="s">
        <v>153</v>
      </c>
      <c r="Y88" s="49" t="s">
        <v>22</v>
      </c>
      <c r="Z88" s="47" t="s">
        <v>154</v>
      </c>
      <c r="AA88" s="49" t="s">
        <v>22</v>
      </c>
    </row>
    <row r="89" spans="1:27" s="59" customFormat="1" ht="23.45" customHeight="1">
      <c r="A89" s="56">
        <v>61</v>
      </c>
      <c r="B89" s="57" t="s">
        <v>337</v>
      </c>
      <c r="C89" s="56" t="s">
        <v>301</v>
      </c>
      <c r="D89" s="58" t="s">
        <v>338</v>
      </c>
      <c r="E89" s="56">
        <v>2</v>
      </c>
      <c r="F89" s="52" t="s">
        <v>307</v>
      </c>
      <c r="G89" s="47" t="s">
        <v>148</v>
      </c>
      <c r="H89" s="48" t="s">
        <v>22</v>
      </c>
      <c r="I89" s="50" t="s">
        <v>149</v>
      </c>
      <c r="J89" s="51" t="s">
        <v>150</v>
      </c>
      <c r="K89" s="51" t="s">
        <v>150</v>
      </c>
      <c r="L89" s="52" t="s">
        <v>151</v>
      </c>
      <c r="M89" s="53" t="s">
        <v>22</v>
      </c>
      <c r="N89" s="53" t="s">
        <v>22</v>
      </c>
      <c r="O89" s="53" t="s">
        <v>22</v>
      </c>
      <c r="P89" s="51" t="s">
        <v>304</v>
      </c>
      <c r="Q89" s="53" t="s">
        <v>22</v>
      </c>
      <c r="R89" s="53" t="s">
        <v>22</v>
      </c>
      <c r="S89" s="47" t="s">
        <v>152</v>
      </c>
      <c r="T89" s="54" t="s">
        <v>22</v>
      </c>
      <c r="U89" s="53" t="s">
        <v>22</v>
      </c>
      <c r="V89" s="53" t="s">
        <v>22</v>
      </c>
      <c r="W89" s="47" t="s">
        <v>153</v>
      </c>
      <c r="X89" s="49" t="s">
        <v>22</v>
      </c>
      <c r="Y89" s="49" t="s">
        <v>22</v>
      </c>
      <c r="Z89" s="47" t="s">
        <v>154</v>
      </c>
      <c r="AA89" s="49" t="s">
        <v>22</v>
      </c>
    </row>
    <row r="90" spans="1:27" s="59" customFormat="1" ht="23.45" customHeight="1">
      <c r="A90" s="56">
        <v>65</v>
      </c>
      <c r="B90" s="57" t="s">
        <v>339</v>
      </c>
      <c r="C90" s="56" t="s">
        <v>301</v>
      </c>
      <c r="D90" s="58" t="s">
        <v>340</v>
      </c>
      <c r="E90" s="56">
        <v>2</v>
      </c>
      <c r="F90" s="52" t="s">
        <v>303</v>
      </c>
      <c r="G90" s="47" t="s">
        <v>148</v>
      </c>
      <c r="H90" s="48" t="s">
        <v>22</v>
      </c>
      <c r="I90" s="50" t="s">
        <v>149</v>
      </c>
      <c r="J90" s="51" t="s">
        <v>150</v>
      </c>
      <c r="K90" s="51" t="s">
        <v>150</v>
      </c>
      <c r="L90" s="52" t="s">
        <v>151</v>
      </c>
      <c r="M90" s="53" t="s">
        <v>22</v>
      </c>
      <c r="N90" s="53" t="s">
        <v>22</v>
      </c>
      <c r="O90" s="53" t="s">
        <v>22</v>
      </c>
      <c r="P90" s="51" t="s">
        <v>304</v>
      </c>
      <c r="Q90" s="53" t="s">
        <v>22</v>
      </c>
      <c r="R90" s="53" t="s">
        <v>22</v>
      </c>
      <c r="S90" s="47" t="s">
        <v>152</v>
      </c>
      <c r="T90" s="54" t="s">
        <v>22</v>
      </c>
      <c r="U90" s="47"/>
      <c r="V90" s="53" t="s">
        <v>22</v>
      </c>
      <c r="W90" s="47" t="s">
        <v>153</v>
      </c>
      <c r="X90" s="49" t="s">
        <v>22</v>
      </c>
      <c r="Y90" s="49" t="s">
        <v>22</v>
      </c>
      <c r="Z90" s="47" t="s">
        <v>154</v>
      </c>
      <c r="AA90" s="49" t="s">
        <v>22</v>
      </c>
    </row>
    <row r="91" spans="1:27" s="71" customFormat="1" ht="23.45" customHeight="1">
      <c r="A91" s="44"/>
      <c r="B91" s="44"/>
      <c r="C91" s="44"/>
      <c r="D91" s="45"/>
      <c r="E91" s="45"/>
      <c r="F91" s="69"/>
      <c r="G91" s="49"/>
      <c r="H91" s="48"/>
      <c r="I91" s="70"/>
      <c r="J91" s="70"/>
      <c r="K91" s="70"/>
      <c r="L91" s="48"/>
      <c r="M91" s="48"/>
      <c r="N91" s="70"/>
      <c r="O91" s="70"/>
      <c r="P91" s="49"/>
      <c r="Q91" s="49"/>
      <c r="R91" s="53"/>
      <c r="S91" s="48"/>
      <c r="T91" s="48"/>
      <c r="U91" s="49"/>
      <c r="V91" s="70"/>
      <c r="W91" s="70"/>
      <c r="X91" s="70"/>
      <c r="Y91" s="70"/>
      <c r="Z91" s="70"/>
      <c r="AA91" s="70"/>
    </row>
    <row r="92" spans="1:27" s="71" customFormat="1" ht="23.45" customHeight="1">
      <c r="A92" s="57"/>
      <c r="B92" s="57"/>
      <c r="C92" s="57"/>
      <c r="D92" s="58"/>
      <c r="E92" s="58"/>
      <c r="F92" s="54"/>
      <c r="G92" s="49"/>
      <c r="H92" s="48"/>
      <c r="I92" s="70"/>
      <c r="J92" s="70"/>
      <c r="K92" s="70"/>
      <c r="L92" s="48"/>
      <c r="M92" s="48"/>
      <c r="N92" s="70"/>
      <c r="O92" s="70"/>
      <c r="P92" s="49"/>
      <c r="Q92" s="49"/>
      <c r="R92" s="53"/>
      <c r="S92" s="48"/>
      <c r="T92" s="48"/>
      <c r="U92" s="49"/>
      <c r="V92" s="70"/>
      <c r="W92" s="70"/>
      <c r="X92" s="70"/>
      <c r="Y92" s="70"/>
      <c r="Z92" s="70"/>
      <c r="AA92" s="70"/>
    </row>
    <row r="93" spans="1:27" s="71" customFormat="1" ht="23.45" customHeight="1">
      <c r="A93" s="44"/>
      <c r="B93" s="44"/>
      <c r="C93" s="44"/>
      <c r="D93" s="45"/>
      <c r="E93" s="45"/>
      <c r="F93" s="72"/>
      <c r="G93" s="49"/>
      <c r="H93" s="48"/>
      <c r="I93" s="70"/>
      <c r="J93" s="70"/>
      <c r="K93" s="70"/>
      <c r="L93" s="48"/>
      <c r="M93" s="48"/>
      <c r="N93" s="70"/>
      <c r="O93" s="70"/>
      <c r="P93" s="49"/>
      <c r="Q93" s="49"/>
      <c r="R93" s="53"/>
      <c r="S93" s="48"/>
      <c r="T93" s="48"/>
      <c r="U93" s="49"/>
      <c r="V93" s="70"/>
      <c r="W93" s="70"/>
      <c r="X93" s="70"/>
      <c r="Y93" s="70"/>
      <c r="Z93" s="70"/>
      <c r="AA93" s="70"/>
    </row>
    <row r="94" spans="1:27" s="71" customFormat="1" ht="23.45" customHeight="1">
      <c r="A94" s="57"/>
      <c r="B94" s="57"/>
      <c r="C94" s="57"/>
      <c r="D94" s="58"/>
      <c r="E94" s="58"/>
      <c r="F94" s="54"/>
      <c r="G94" s="49"/>
      <c r="H94" s="48"/>
      <c r="I94" s="70"/>
      <c r="J94" s="70"/>
      <c r="K94" s="70"/>
      <c r="L94" s="48"/>
      <c r="M94" s="48"/>
      <c r="N94" s="70"/>
      <c r="O94" s="70"/>
      <c r="P94" s="49"/>
      <c r="Q94" s="49"/>
      <c r="R94" s="53"/>
      <c r="S94" s="48"/>
      <c r="T94" s="48"/>
      <c r="U94" s="49"/>
      <c r="V94" s="70"/>
      <c r="W94" s="70"/>
      <c r="X94" s="70"/>
      <c r="Y94" s="70"/>
      <c r="Z94" s="70"/>
      <c r="AA94" s="70"/>
    </row>
    <row r="95" spans="1:27" s="71" customFormat="1" ht="23.45" customHeight="1">
      <c r="A95" s="57">
        <v>10100100</v>
      </c>
      <c r="B95" s="57" t="s">
        <v>341</v>
      </c>
      <c r="C95" s="56" t="s">
        <v>20</v>
      </c>
      <c r="D95" s="58" t="s">
        <v>342</v>
      </c>
      <c r="E95" s="58"/>
      <c r="F95" s="80" t="s">
        <v>380</v>
      </c>
      <c r="G95" s="48" t="s">
        <v>22</v>
      </c>
      <c r="H95" s="48" t="s">
        <v>22</v>
      </c>
      <c r="I95" s="49" t="s">
        <v>22</v>
      </c>
      <c r="J95" s="49" t="s">
        <v>22</v>
      </c>
      <c r="K95" s="49" t="s">
        <v>22</v>
      </c>
      <c r="L95" s="52" t="s">
        <v>377</v>
      </c>
      <c r="M95" s="53" t="s">
        <v>22</v>
      </c>
      <c r="N95" s="53" t="s">
        <v>22</v>
      </c>
      <c r="O95" s="53" t="s">
        <v>22</v>
      </c>
      <c r="P95" s="53" t="s">
        <v>22</v>
      </c>
      <c r="Q95" s="53" t="s">
        <v>22</v>
      </c>
      <c r="R95" s="53" t="s">
        <v>22</v>
      </c>
      <c r="S95" s="53" t="s">
        <v>172</v>
      </c>
      <c r="T95" s="54" t="s">
        <v>22</v>
      </c>
      <c r="U95" s="48" t="s">
        <v>22</v>
      </c>
      <c r="V95" s="47" t="s">
        <v>344</v>
      </c>
      <c r="W95" s="48" t="s">
        <v>22</v>
      </c>
      <c r="X95" s="48" t="s">
        <v>22</v>
      </c>
      <c r="Y95" s="73" t="s">
        <v>345</v>
      </c>
      <c r="Z95" s="49" t="s">
        <v>22</v>
      </c>
      <c r="AA95" s="47" t="s">
        <v>346</v>
      </c>
    </row>
    <row r="96" spans="1:27" s="71" customFormat="1" ht="23.45" customHeight="1">
      <c r="A96" s="57">
        <v>10100700</v>
      </c>
      <c r="B96" s="57" t="s">
        <v>341</v>
      </c>
      <c r="C96" s="56" t="s">
        <v>20</v>
      </c>
      <c r="D96" s="58" t="s">
        <v>347</v>
      </c>
      <c r="E96" s="58"/>
      <c r="F96" s="80" t="s">
        <v>380</v>
      </c>
      <c r="G96" s="48" t="s">
        <v>22</v>
      </c>
      <c r="H96" s="48" t="s">
        <v>22</v>
      </c>
      <c r="I96" s="50" t="s">
        <v>149</v>
      </c>
      <c r="J96" s="49" t="s">
        <v>22</v>
      </c>
      <c r="K96" s="49" t="s">
        <v>22</v>
      </c>
      <c r="L96" s="52" t="s">
        <v>377</v>
      </c>
      <c r="M96" s="53" t="s">
        <v>22</v>
      </c>
      <c r="N96" s="53" t="s">
        <v>22</v>
      </c>
      <c r="O96" s="53" t="s">
        <v>22</v>
      </c>
      <c r="P96" s="47" t="s">
        <v>157</v>
      </c>
      <c r="Q96" s="53" t="s">
        <v>22</v>
      </c>
      <c r="R96" s="53" t="s">
        <v>22</v>
      </c>
      <c r="S96" s="53" t="s">
        <v>22</v>
      </c>
      <c r="T96" s="54" t="s">
        <v>22</v>
      </c>
      <c r="U96" s="48" t="s">
        <v>22</v>
      </c>
      <c r="V96" s="47" t="s">
        <v>344</v>
      </c>
      <c r="W96" s="48" t="s">
        <v>22</v>
      </c>
      <c r="X96" s="48" t="s">
        <v>22</v>
      </c>
      <c r="Y96" s="73" t="s">
        <v>345</v>
      </c>
      <c r="Z96" s="49" t="s">
        <v>22</v>
      </c>
      <c r="AA96" s="47" t="s">
        <v>346</v>
      </c>
    </row>
    <row r="97" spans="1:27" s="71" customFormat="1" ht="23.45" customHeight="1">
      <c r="A97" s="44">
        <v>10100200</v>
      </c>
      <c r="B97" s="44" t="s">
        <v>341</v>
      </c>
      <c r="C97" s="43" t="s">
        <v>301</v>
      </c>
      <c r="D97" s="45" t="s">
        <v>348</v>
      </c>
      <c r="E97" s="45"/>
      <c r="F97" s="52" t="s">
        <v>303</v>
      </c>
      <c r="G97" s="48" t="s">
        <v>22</v>
      </c>
      <c r="H97" s="48" t="s">
        <v>22</v>
      </c>
      <c r="I97" s="50" t="s">
        <v>149</v>
      </c>
      <c r="J97" s="49" t="s">
        <v>22</v>
      </c>
      <c r="K97" s="49" t="s">
        <v>22</v>
      </c>
      <c r="L97" s="52" t="s">
        <v>151</v>
      </c>
      <c r="M97" s="53" t="s">
        <v>22</v>
      </c>
      <c r="N97" s="53" t="s">
        <v>22</v>
      </c>
      <c r="O97" s="53" t="s">
        <v>22</v>
      </c>
      <c r="P97" s="53" t="s">
        <v>22</v>
      </c>
      <c r="Q97" s="53" t="s">
        <v>22</v>
      </c>
      <c r="R97" s="53" t="s">
        <v>349</v>
      </c>
      <c r="S97" s="47" t="s">
        <v>172</v>
      </c>
      <c r="T97" s="54" t="s">
        <v>22</v>
      </c>
      <c r="U97" s="48" t="s">
        <v>22</v>
      </c>
      <c r="V97" s="47" t="s">
        <v>344</v>
      </c>
      <c r="W97" s="48" t="s">
        <v>22</v>
      </c>
      <c r="X97" s="48" t="s">
        <v>22</v>
      </c>
      <c r="Y97" s="73" t="s">
        <v>345</v>
      </c>
      <c r="Z97" s="49" t="s">
        <v>22</v>
      </c>
      <c r="AA97" s="47" t="s">
        <v>346</v>
      </c>
    </row>
    <row r="98" spans="1:27" s="71" customFormat="1" ht="23.45" customHeight="1">
      <c r="A98" s="57">
        <v>10100300</v>
      </c>
      <c r="B98" s="57" t="s">
        <v>341</v>
      </c>
      <c r="C98" s="56" t="s">
        <v>20</v>
      </c>
      <c r="D98" s="58" t="s">
        <v>350</v>
      </c>
      <c r="E98" s="58"/>
      <c r="F98" s="80" t="s">
        <v>380</v>
      </c>
      <c r="G98" s="48" t="s">
        <v>22</v>
      </c>
      <c r="H98" s="48" t="s">
        <v>22</v>
      </c>
      <c r="I98" s="50" t="s">
        <v>149</v>
      </c>
      <c r="J98" s="49" t="s">
        <v>22</v>
      </c>
      <c r="K98" s="49" t="s">
        <v>22</v>
      </c>
      <c r="L98" s="52" t="s">
        <v>377</v>
      </c>
      <c r="M98" s="53" t="s">
        <v>22</v>
      </c>
      <c r="N98" s="53" t="s">
        <v>22</v>
      </c>
      <c r="O98" s="53" t="s">
        <v>22</v>
      </c>
      <c r="P98" s="53" t="s">
        <v>22</v>
      </c>
      <c r="Q98" s="49"/>
      <c r="R98" s="53" t="s">
        <v>22</v>
      </c>
      <c r="S98" s="47" t="s">
        <v>172</v>
      </c>
      <c r="T98" s="54" t="s">
        <v>22</v>
      </c>
      <c r="U98" s="48" t="s">
        <v>22</v>
      </c>
      <c r="V98" s="47" t="s">
        <v>344</v>
      </c>
      <c r="W98" s="48" t="s">
        <v>22</v>
      </c>
      <c r="X98" s="48" t="s">
        <v>22</v>
      </c>
      <c r="Y98" s="73" t="s">
        <v>345</v>
      </c>
      <c r="Z98" s="49" t="s">
        <v>22</v>
      </c>
      <c r="AA98" s="47" t="s">
        <v>346</v>
      </c>
    </row>
    <row r="99" spans="1:27" s="71" customFormat="1" ht="23.45" customHeight="1">
      <c r="A99" s="57">
        <v>10100400</v>
      </c>
      <c r="B99" s="57" t="s">
        <v>341</v>
      </c>
      <c r="C99" s="56" t="s">
        <v>20</v>
      </c>
      <c r="D99" s="58" t="s">
        <v>351</v>
      </c>
      <c r="E99" s="58"/>
      <c r="F99" s="80" t="s">
        <v>380</v>
      </c>
      <c r="G99" s="49" t="s">
        <v>22</v>
      </c>
      <c r="H99" s="49" t="s">
        <v>22</v>
      </c>
      <c r="I99" s="50" t="s">
        <v>149</v>
      </c>
      <c r="J99" s="49" t="s">
        <v>22</v>
      </c>
      <c r="K99" s="49" t="s">
        <v>22</v>
      </c>
      <c r="L99" s="52" t="s">
        <v>377</v>
      </c>
      <c r="M99" s="53" t="s">
        <v>22</v>
      </c>
      <c r="N99" s="53" t="s">
        <v>22</v>
      </c>
      <c r="O99" s="53" t="s">
        <v>22</v>
      </c>
      <c r="P99" s="53" t="s">
        <v>22</v>
      </c>
      <c r="Q99" s="53" t="s">
        <v>22</v>
      </c>
      <c r="R99" s="53" t="s">
        <v>22</v>
      </c>
      <c r="S99" s="48" t="s">
        <v>22</v>
      </c>
      <c r="T99" s="48" t="s">
        <v>22</v>
      </c>
      <c r="U99" s="48" t="s">
        <v>22</v>
      </c>
      <c r="V99" s="47" t="s">
        <v>344</v>
      </c>
      <c r="W99" s="48" t="s">
        <v>22</v>
      </c>
      <c r="X99" s="48" t="s">
        <v>22</v>
      </c>
      <c r="Y99" s="73" t="s">
        <v>345</v>
      </c>
      <c r="Z99" s="49" t="s">
        <v>22</v>
      </c>
      <c r="AA99" s="47" t="s">
        <v>346</v>
      </c>
    </row>
    <row r="100" spans="1:27" s="71" customFormat="1" ht="23.45" customHeight="1">
      <c r="A100" s="44">
        <v>10100500</v>
      </c>
      <c r="B100" s="44" t="s">
        <v>341</v>
      </c>
      <c r="C100" s="43" t="s">
        <v>194</v>
      </c>
      <c r="D100" s="45" t="s">
        <v>352</v>
      </c>
      <c r="E100" s="45"/>
      <c r="F100" s="80" t="s">
        <v>343</v>
      </c>
      <c r="G100" s="48" t="s">
        <v>22</v>
      </c>
      <c r="H100" s="48" t="s">
        <v>22</v>
      </c>
      <c r="I100" s="50" t="s">
        <v>149</v>
      </c>
      <c r="J100" s="49" t="s">
        <v>22</v>
      </c>
      <c r="K100" s="51" t="s">
        <v>150</v>
      </c>
      <c r="L100" s="52" t="s">
        <v>161</v>
      </c>
      <c r="M100" s="53" t="s">
        <v>22</v>
      </c>
      <c r="N100" s="53" t="s">
        <v>22</v>
      </c>
      <c r="O100" s="53" t="s">
        <v>22</v>
      </c>
      <c r="P100" s="51" t="s">
        <v>181</v>
      </c>
      <c r="Q100" s="46" t="s">
        <v>353</v>
      </c>
      <c r="R100" s="53" t="s">
        <v>22</v>
      </c>
      <c r="S100" s="47" t="s">
        <v>172</v>
      </c>
      <c r="T100" s="54" t="s">
        <v>22</v>
      </c>
      <c r="U100" s="47"/>
      <c r="V100" s="47" t="s">
        <v>344</v>
      </c>
      <c r="W100" s="48" t="s">
        <v>22</v>
      </c>
      <c r="X100" s="48" t="s">
        <v>22</v>
      </c>
      <c r="Y100" s="73" t="s">
        <v>345</v>
      </c>
      <c r="Z100" s="49" t="s">
        <v>22</v>
      </c>
      <c r="AA100" s="47" t="s">
        <v>346</v>
      </c>
    </row>
    <row r="101" spans="1:27" s="71" customFormat="1" ht="23.45" customHeight="1">
      <c r="A101" s="44">
        <v>10100600</v>
      </c>
      <c r="B101" s="44" t="s">
        <v>341</v>
      </c>
      <c r="C101" s="43" t="s">
        <v>194</v>
      </c>
      <c r="D101" s="45" t="s">
        <v>354</v>
      </c>
      <c r="E101" s="45"/>
      <c r="F101" s="80" t="s">
        <v>343</v>
      </c>
      <c r="G101" s="48" t="s">
        <v>22</v>
      </c>
      <c r="H101" s="48" t="s">
        <v>22</v>
      </c>
      <c r="I101" s="50" t="s">
        <v>149</v>
      </c>
      <c r="J101" s="49" t="s">
        <v>22</v>
      </c>
      <c r="K101" s="49" t="s">
        <v>22</v>
      </c>
      <c r="L101" s="52" t="s">
        <v>161</v>
      </c>
      <c r="M101" s="53" t="s">
        <v>22</v>
      </c>
      <c r="N101" s="53" t="s">
        <v>22</v>
      </c>
      <c r="O101" s="53" t="s">
        <v>22</v>
      </c>
      <c r="P101" s="51" t="s">
        <v>181</v>
      </c>
      <c r="Q101" s="53" t="s">
        <v>22</v>
      </c>
      <c r="R101" s="53" t="s">
        <v>22</v>
      </c>
      <c r="S101" s="47" t="s">
        <v>22</v>
      </c>
      <c r="T101" s="54" t="s">
        <v>22</v>
      </c>
      <c r="U101" s="48" t="s">
        <v>22</v>
      </c>
      <c r="V101" s="47" t="s">
        <v>344</v>
      </c>
      <c r="W101" s="48" t="s">
        <v>22</v>
      </c>
      <c r="X101" s="48" t="s">
        <v>22</v>
      </c>
      <c r="Y101" s="73" t="s">
        <v>345</v>
      </c>
      <c r="Z101" s="49" t="s">
        <v>22</v>
      </c>
      <c r="AA101" s="47" t="s">
        <v>346</v>
      </c>
    </row>
    <row r="102" spans="1:27" s="71" customFormat="1" ht="23.45" customHeight="1">
      <c r="A102" s="57">
        <v>10100800</v>
      </c>
      <c r="B102" s="57" t="s">
        <v>341</v>
      </c>
      <c r="C102" s="56" t="s">
        <v>20</v>
      </c>
      <c r="D102" s="58" t="s">
        <v>355</v>
      </c>
      <c r="E102" s="58"/>
      <c r="F102" s="80" t="s">
        <v>380</v>
      </c>
      <c r="G102" s="48" t="s">
        <v>22</v>
      </c>
      <c r="H102" s="48" t="s">
        <v>22</v>
      </c>
      <c r="I102" s="50" t="s">
        <v>149</v>
      </c>
      <c r="J102" s="49" t="s">
        <v>22</v>
      </c>
      <c r="K102" s="49" t="s">
        <v>22</v>
      </c>
      <c r="L102" s="52" t="s">
        <v>377</v>
      </c>
      <c r="M102" s="53" t="s">
        <v>22</v>
      </c>
      <c r="N102" s="53" t="s">
        <v>22</v>
      </c>
      <c r="O102" s="53" t="s">
        <v>22</v>
      </c>
      <c r="P102" s="53" t="s">
        <v>22</v>
      </c>
      <c r="Q102" s="53" t="s">
        <v>22</v>
      </c>
      <c r="R102" s="53" t="s">
        <v>22</v>
      </c>
      <c r="S102" s="47" t="s">
        <v>172</v>
      </c>
      <c r="T102" s="54" t="s">
        <v>22</v>
      </c>
      <c r="U102" s="48" t="s">
        <v>22</v>
      </c>
      <c r="V102" s="47" t="s">
        <v>344</v>
      </c>
      <c r="W102" s="48" t="s">
        <v>22</v>
      </c>
      <c r="X102" s="48" t="s">
        <v>22</v>
      </c>
      <c r="Y102" s="73" t="s">
        <v>345</v>
      </c>
      <c r="Z102" s="49" t="s">
        <v>22</v>
      </c>
      <c r="AA102" s="47" t="s">
        <v>346</v>
      </c>
    </row>
    <row r="103" spans="1:27" s="71" customFormat="1" ht="23.45" customHeight="1">
      <c r="A103" s="57">
        <v>10100900</v>
      </c>
      <c r="B103" s="57" t="s">
        <v>341</v>
      </c>
      <c r="C103" s="56" t="s">
        <v>20</v>
      </c>
      <c r="D103" s="58" t="s">
        <v>356</v>
      </c>
      <c r="E103" s="58"/>
      <c r="F103" s="80" t="s">
        <v>380</v>
      </c>
      <c r="G103" s="48" t="s">
        <v>22</v>
      </c>
      <c r="H103" s="48" t="s">
        <v>22</v>
      </c>
      <c r="I103" s="50" t="s">
        <v>149</v>
      </c>
      <c r="J103" s="49" t="s">
        <v>22</v>
      </c>
      <c r="K103" s="49" t="s">
        <v>22</v>
      </c>
      <c r="L103" s="52" t="s">
        <v>377</v>
      </c>
      <c r="M103" s="53" t="s">
        <v>22</v>
      </c>
      <c r="N103" s="53" t="s">
        <v>22</v>
      </c>
      <c r="O103" s="53" t="s">
        <v>22</v>
      </c>
      <c r="P103" s="53" t="s">
        <v>22</v>
      </c>
      <c r="Q103" s="53" t="s">
        <v>22</v>
      </c>
      <c r="R103" s="53" t="s">
        <v>22</v>
      </c>
      <c r="S103" s="47" t="s">
        <v>22</v>
      </c>
      <c r="T103" s="54" t="s">
        <v>22</v>
      </c>
      <c r="U103" s="48" t="s">
        <v>22</v>
      </c>
      <c r="V103" s="47" t="s">
        <v>344</v>
      </c>
      <c r="W103" s="48" t="s">
        <v>22</v>
      </c>
      <c r="X103" s="48" t="s">
        <v>22</v>
      </c>
      <c r="Y103" s="73" t="s">
        <v>345</v>
      </c>
      <c r="Z103" s="49" t="s">
        <v>22</v>
      </c>
      <c r="AA103" s="47" t="s">
        <v>346</v>
      </c>
    </row>
    <row r="104" spans="1:27" s="71" customFormat="1" ht="23.45" customHeight="1">
      <c r="A104" s="57">
        <v>10101000</v>
      </c>
      <c r="B104" s="57" t="s">
        <v>341</v>
      </c>
      <c r="C104" s="56" t="s">
        <v>301</v>
      </c>
      <c r="D104" s="58" t="s">
        <v>357</v>
      </c>
      <c r="E104" s="58"/>
      <c r="F104" s="52" t="s">
        <v>303</v>
      </c>
      <c r="G104" s="48" t="s">
        <v>22</v>
      </c>
      <c r="H104" s="48" t="s">
        <v>22</v>
      </c>
      <c r="I104" s="50" t="s">
        <v>149</v>
      </c>
      <c r="J104" s="49" t="s">
        <v>22</v>
      </c>
      <c r="K104" s="49" t="s">
        <v>22</v>
      </c>
      <c r="L104" s="52" t="s">
        <v>151</v>
      </c>
      <c r="M104" s="53" t="s">
        <v>22</v>
      </c>
      <c r="N104" s="53" t="s">
        <v>22</v>
      </c>
      <c r="O104" s="53" t="s">
        <v>22</v>
      </c>
      <c r="P104" s="53" t="s">
        <v>22</v>
      </c>
      <c r="Q104" s="53" t="s">
        <v>22</v>
      </c>
      <c r="R104" s="53" t="s">
        <v>22</v>
      </c>
      <c r="S104" s="47" t="s">
        <v>172</v>
      </c>
      <c r="T104" s="54" t="s">
        <v>22</v>
      </c>
      <c r="U104" s="48" t="s">
        <v>22</v>
      </c>
      <c r="V104" s="47" t="s">
        <v>344</v>
      </c>
      <c r="W104" s="48" t="s">
        <v>22</v>
      </c>
      <c r="X104" s="48" t="s">
        <v>22</v>
      </c>
      <c r="Y104" s="73" t="s">
        <v>345</v>
      </c>
      <c r="Z104" s="49" t="s">
        <v>22</v>
      </c>
      <c r="AA104" s="47" t="s">
        <v>346</v>
      </c>
    </row>
    <row r="105" spans="1:27" s="71" customFormat="1" ht="23.45" customHeight="1">
      <c r="A105" s="57">
        <v>10101100</v>
      </c>
      <c r="B105" s="57" t="s">
        <v>341</v>
      </c>
      <c r="C105" s="56" t="s">
        <v>194</v>
      </c>
      <c r="D105" s="58" t="s">
        <v>358</v>
      </c>
      <c r="E105" s="58"/>
      <c r="F105" s="80" t="s">
        <v>343</v>
      </c>
      <c r="G105" s="48" t="s">
        <v>22</v>
      </c>
      <c r="H105" s="48" t="s">
        <v>22</v>
      </c>
      <c r="I105" s="50" t="s">
        <v>149</v>
      </c>
      <c r="J105" s="49" t="s">
        <v>22</v>
      </c>
      <c r="K105" s="49" t="s">
        <v>22</v>
      </c>
      <c r="L105" s="52" t="s">
        <v>161</v>
      </c>
      <c r="M105" s="53" t="s">
        <v>22</v>
      </c>
      <c r="N105" s="53" t="s">
        <v>22</v>
      </c>
      <c r="O105" s="53" t="s">
        <v>22</v>
      </c>
      <c r="P105" s="53" t="s">
        <v>22</v>
      </c>
      <c r="Q105" s="53" t="s">
        <v>22</v>
      </c>
      <c r="R105" s="53" t="s">
        <v>22</v>
      </c>
      <c r="S105" s="47" t="s">
        <v>172</v>
      </c>
      <c r="T105" s="54" t="s">
        <v>22</v>
      </c>
      <c r="U105" s="48" t="s">
        <v>22</v>
      </c>
      <c r="V105" s="47" t="s">
        <v>344</v>
      </c>
      <c r="W105" s="48" t="s">
        <v>22</v>
      </c>
      <c r="X105" s="48" t="s">
        <v>22</v>
      </c>
      <c r="Y105" s="73" t="s">
        <v>345</v>
      </c>
      <c r="Z105" s="49" t="s">
        <v>22</v>
      </c>
      <c r="AA105" s="47" t="s">
        <v>346</v>
      </c>
    </row>
    <row r="106" spans="1:27" s="71" customFormat="1" ht="23.45" customHeight="1">
      <c r="A106" s="44">
        <v>10101200</v>
      </c>
      <c r="B106" s="44" t="s">
        <v>341</v>
      </c>
      <c r="C106" s="44"/>
      <c r="D106" s="45" t="s">
        <v>359</v>
      </c>
      <c r="E106" s="45"/>
      <c r="F106" s="49" t="s">
        <v>22</v>
      </c>
      <c r="G106" s="54" t="s">
        <v>22</v>
      </c>
      <c r="H106" s="54" t="s">
        <v>22</v>
      </c>
      <c r="I106" s="49" t="s">
        <v>22</v>
      </c>
      <c r="J106" s="49" t="s">
        <v>22</v>
      </c>
      <c r="K106" s="49" t="s">
        <v>22</v>
      </c>
      <c r="L106" s="48" t="s">
        <v>22</v>
      </c>
      <c r="M106" s="53" t="s">
        <v>22</v>
      </c>
      <c r="N106" s="84" t="s">
        <v>385</v>
      </c>
      <c r="O106" s="53" t="s">
        <v>22</v>
      </c>
      <c r="P106" s="51" t="s">
        <v>181</v>
      </c>
      <c r="Q106" s="53" t="s">
        <v>22</v>
      </c>
      <c r="R106" s="53" t="s">
        <v>360</v>
      </c>
      <c r="S106" s="47" t="s">
        <v>172</v>
      </c>
      <c r="T106" s="54" t="s">
        <v>22</v>
      </c>
      <c r="U106" s="48" t="s">
        <v>22</v>
      </c>
      <c r="V106" s="49" t="s">
        <v>22</v>
      </c>
      <c r="W106" s="48" t="s">
        <v>22</v>
      </c>
      <c r="X106" s="48" t="s">
        <v>22</v>
      </c>
      <c r="Y106" s="73" t="s">
        <v>345</v>
      </c>
      <c r="Z106" s="49" t="s">
        <v>22</v>
      </c>
      <c r="AA106" s="47" t="s">
        <v>346</v>
      </c>
    </row>
  </sheetData>
  <autoFilter ref="A3:AA90">
    <sortState ref="A4:AC90">
      <sortCondition ref="C3:C90"/>
    </sortState>
  </autoFilter>
  <mergeCells count="2">
    <mergeCell ref="A1:D1"/>
    <mergeCell ref="A2:D2"/>
  </mergeCells>
  <hyperlinks>
    <hyperlink ref="L54" r:id="rId1" display=" Jacqueline Sills"/>
    <hyperlink ref="L73:L74" r:id="rId2" display=" Jacqueline Sills"/>
    <hyperlink ref="M55" r:id="rId3"/>
    <hyperlink ref="N82" r:id="rId4"/>
    <hyperlink ref="N86" r:id="rId5"/>
    <hyperlink ref="Q100" r:id="rId6"/>
    <hyperlink ref="R5" r:id="rId7"/>
    <hyperlink ref="R12:R13" r:id="rId8" display="Anthony Zech"/>
    <hyperlink ref="R18" r:id="rId9"/>
    <hyperlink ref="R25" r:id="rId10"/>
    <hyperlink ref="R31" r:id="rId11"/>
    <hyperlink ref="R34" r:id="rId12"/>
    <hyperlink ref="R47" r:id="rId13"/>
    <hyperlink ref="R48" r:id="rId14"/>
    <hyperlink ref="R83" r:id="rId15" display="Anthony Zech"/>
    <hyperlink ref="R55" r:id="rId16"/>
    <hyperlink ref="R56" r:id="rId17"/>
    <hyperlink ref="R76" r:id="rId18"/>
    <hyperlink ref="R82" r:id="rId19"/>
    <hyperlink ref="R86" r:id="rId20"/>
    <hyperlink ref="T76" r:id="rId21"/>
    <hyperlink ref="T11" r:id="rId22"/>
    <hyperlink ref="J4" r:id="rId23"/>
    <hyperlink ref="K4" r:id="rId24"/>
    <hyperlink ref="J5:K90" r:id="rId25" display="Robbyn Kuester"/>
    <hyperlink ref="K100" r:id="rId26"/>
    <hyperlink ref="P12" r:id="rId27"/>
    <hyperlink ref="P14:P15" r:id="rId28" display="Barbara Pevytoe"/>
    <hyperlink ref="P17" r:id="rId29"/>
    <hyperlink ref="P73:P74" r:id="rId30" display="Marilyn Bolton"/>
    <hyperlink ref="P55" r:id="rId31"/>
    <hyperlink ref="P56" r:id="rId32"/>
    <hyperlink ref="P7" r:id="rId33"/>
    <hyperlink ref="P5" r:id="rId34"/>
    <hyperlink ref="P16" r:id="rId35"/>
    <hyperlink ref="P96" r:id="rId36"/>
    <hyperlink ref="P23" r:id="rId37"/>
    <hyperlink ref="P33" r:id="rId38"/>
    <hyperlink ref="P67" r:id="rId39"/>
    <hyperlink ref="P70" r:id="rId40"/>
    <hyperlink ref="P71" r:id="rId41"/>
    <hyperlink ref="P72" r:id="rId42"/>
    <hyperlink ref="P25" r:id="rId43"/>
    <hyperlink ref="P26" r:id="rId44"/>
    <hyperlink ref="P27" r:id="rId45"/>
    <hyperlink ref="P32" r:id="rId46"/>
    <hyperlink ref="L67" r:id="rId47" display=" Jacqueline Sills"/>
    <hyperlink ref="L68" r:id="rId48" display=" Jacqueline Sills"/>
    <hyperlink ref="L69" r:id="rId49" display=" Jacqueline Sills"/>
    <hyperlink ref="L70" r:id="rId50" display=" Jacqueline Sills"/>
    <hyperlink ref="L71" r:id="rId51" display=" Jacqueline Sills"/>
    <hyperlink ref="L72" r:id="rId52" display=" Jacqueline Sills"/>
    <hyperlink ref="S89:S90" r:id="rId53" display="Karen Morris"/>
    <hyperlink ref="S6" r:id="rId54"/>
    <hyperlink ref="S5" r:id="rId55"/>
    <hyperlink ref="S41" r:id="rId56" display="Katie Gillespie"/>
    <hyperlink ref="S10" r:id="rId57"/>
    <hyperlink ref="S97:S98" r:id="rId58" display="Leah Ludlum"/>
    <hyperlink ref="S100:S106" r:id="rId59" display="Leah Ludlum"/>
    <hyperlink ref="S4" r:id="rId60" display="Brittany Grogan"/>
    <hyperlink ref="S12" r:id="rId61"/>
    <hyperlink ref="S18" r:id="rId62" display="Mary Rosecky"/>
    <hyperlink ref="S7" r:id="rId63"/>
    <hyperlink ref="S21" r:id="rId64"/>
    <hyperlink ref="S23" r:id="rId65"/>
    <hyperlink ref="S24" r:id="rId66"/>
    <hyperlink ref="S25:S26" r:id="rId67" display="Mary Rosecky"/>
    <hyperlink ref="S28" r:id="rId68"/>
    <hyperlink ref="S30" r:id="rId69"/>
    <hyperlink ref="S31" r:id="rId70"/>
    <hyperlink ref="S33" r:id="rId71"/>
    <hyperlink ref="S34" r:id="rId72"/>
    <hyperlink ref="S37" r:id="rId73"/>
    <hyperlink ref="S67" r:id="rId74"/>
    <hyperlink ref="S71" r:id="rId75"/>
    <hyperlink ref="S38" r:id="rId76"/>
    <hyperlink ref="S19" r:id="rId77"/>
    <hyperlink ref="S20" r:id="rId78"/>
    <hyperlink ref="S22" r:id="rId79"/>
    <hyperlink ref="S27" r:id="rId80"/>
    <hyperlink ref="S29" r:id="rId81"/>
    <hyperlink ref="S35" r:id="rId82"/>
    <hyperlink ref="S43" r:id="rId83"/>
    <hyperlink ref="S59" r:id="rId84"/>
    <hyperlink ref="S62" r:id="rId85"/>
    <hyperlink ref="P6" r:id="rId86"/>
    <hyperlink ref="P39" r:id="rId87"/>
    <hyperlink ref="P42" r:id="rId88"/>
    <hyperlink ref="P47" r:id="rId89"/>
    <hyperlink ref="P41" r:id="rId90"/>
    <hyperlink ref="P54" r:id="rId91"/>
    <hyperlink ref="F4" r:id="rId92"/>
    <hyperlink ref="F5" r:id="rId93"/>
    <hyperlink ref="F7:F10" r:id="rId94" display="Jim Lawrence"/>
    <hyperlink ref="F12" r:id="rId95"/>
    <hyperlink ref="F14" r:id="rId96"/>
    <hyperlink ref="F16:F18" r:id="rId97" display="Jim Lawrence"/>
    <hyperlink ref="F57" r:id="rId98"/>
    <hyperlink ref="F65" r:id="rId99"/>
    <hyperlink ref="F64" r:id="rId100"/>
    <hyperlink ref="F67" r:id="rId101"/>
    <hyperlink ref="F40:F41" r:id="rId102" display="Sheri Siemers"/>
    <hyperlink ref="F42" r:id="rId103"/>
    <hyperlink ref="F48:F49" r:id="rId104" display="Sheri Siemers"/>
    <hyperlink ref="F48" r:id="rId105"/>
    <hyperlink ref="F52:F53" r:id="rId106" display="Sheri Siemers"/>
    <hyperlink ref="F64:F65" r:id="rId107" display="Deborah Pasha James"/>
    <hyperlink ref="F40" r:id="rId108" display="Michelle Bailey"/>
    <hyperlink ref="F41" r:id="rId109" display="Michelle Bailey"/>
    <hyperlink ref="F45:F47" r:id="rId110" display="Michelle Bailey"/>
    <hyperlink ref="F53" r:id="rId111" display="Michelle Bailey"/>
    <hyperlink ref="F6" r:id="rId112"/>
    <hyperlink ref="F11" r:id="rId113"/>
    <hyperlink ref="F13" r:id="rId114"/>
    <hyperlink ref="F15" r:id="rId115"/>
    <hyperlink ref="F73" r:id="rId116"/>
    <hyperlink ref="F75" r:id="rId117"/>
    <hyperlink ref="F76" r:id="rId118"/>
    <hyperlink ref="F77" r:id="rId119"/>
    <hyperlink ref="F78" r:id="rId120"/>
    <hyperlink ref="F86" r:id="rId121"/>
    <hyperlink ref="F87" r:id="rId122"/>
    <hyperlink ref="F90" r:id="rId123"/>
    <hyperlink ref="F74" r:id="rId124" display="Chirsta Cupp"/>
    <hyperlink ref="F97" r:id="rId125"/>
    <hyperlink ref="F104" r:id="rId126"/>
    <hyperlink ref="F79" r:id="rId127" display="Chirsta Cupp"/>
    <hyperlink ref="F81" r:id="rId128" display="Chirsta Cupp"/>
    <hyperlink ref="F82" r:id="rId129" display="Chirsta Cupp"/>
    <hyperlink ref="F83" r:id="rId130" display="Chirsta Cupp"/>
    <hyperlink ref="F84" r:id="rId131" display="Chirsta Cupp"/>
    <hyperlink ref="F89" r:id="rId132" display="Chirsta Cupp"/>
    <hyperlink ref="F80" r:id="rId133" display="Chirsta Cupp"/>
    <hyperlink ref="F85" r:id="rId134" display="Chirsta Cupp"/>
    <hyperlink ref="F88" r:id="rId135" display="Chirsta Cupp"/>
    <hyperlink ref="F54" r:id="rId136"/>
    <hyperlink ref="F56" r:id="rId137"/>
    <hyperlink ref="F58" r:id="rId138"/>
    <hyperlink ref="F62" r:id="rId139"/>
    <hyperlink ref="F63" r:id="rId140"/>
    <hyperlink ref="F66" r:id="rId141"/>
    <hyperlink ref="F68" r:id="rId142"/>
    <hyperlink ref="F69" r:id="rId143"/>
    <hyperlink ref="F72" r:id="rId144"/>
    <hyperlink ref="F19" r:id="rId145"/>
    <hyperlink ref="F100" r:id="rId146"/>
    <hyperlink ref="F101" r:id="rId147"/>
    <hyperlink ref="F105" r:id="rId148"/>
    <hyperlink ref="F95" r:id="rId149"/>
    <hyperlink ref="F96" r:id="rId150"/>
    <hyperlink ref="F98" r:id="rId151"/>
    <hyperlink ref="F99" r:id="rId152"/>
    <hyperlink ref="F102" r:id="rId153"/>
    <hyperlink ref="F103" r:id="rId154"/>
    <hyperlink ref="F20" r:id="rId155"/>
    <hyperlink ref="F25" r:id="rId156"/>
    <hyperlink ref="F29" r:id="rId157"/>
    <hyperlink ref="F30" r:id="rId158"/>
    <hyperlink ref="F31" r:id="rId159"/>
    <hyperlink ref="F32" r:id="rId160"/>
    <hyperlink ref="F33" r:id="rId161"/>
    <hyperlink ref="F35" r:id="rId162"/>
    <hyperlink ref="F26" r:id="rId163"/>
    <hyperlink ref="F27" r:id="rId164"/>
    <hyperlink ref="F28" r:id="rId165"/>
    <hyperlink ref="F21" r:id="rId166"/>
    <hyperlink ref="F22" r:id="rId167"/>
    <hyperlink ref="F23" r:id="rId168"/>
    <hyperlink ref="F24" r:id="rId169"/>
    <hyperlink ref="F34" r:id="rId170"/>
    <hyperlink ref="F36" r:id="rId171"/>
    <hyperlink ref="F37" r:id="rId172"/>
    <hyperlink ref="H11" r:id="rId173"/>
    <hyperlink ref="H16" r:id="rId174"/>
    <hyperlink ref="H23" r:id="rId175"/>
    <hyperlink ref="H26" r:id="rId176"/>
    <hyperlink ref="H35" r:id="rId177"/>
    <hyperlink ref="H41" r:id="rId178"/>
    <hyperlink ref="H43" r:id="rId179"/>
    <hyperlink ref="H46" r:id="rId180"/>
    <hyperlink ref="H52" r:id="rId181"/>
    <hyperlink ref="H54" r:id="rId182"/>
    <hyperlink ref="H73:H74" r:id="rId183" display="Jessica Maloney"/>
    <hyperlink ref="H80:H81" r:id="rId184" display="Jessica Maloney"/>
    <hyperlink ref="H82" r:id="rId185"/>
    <hyperlink ref="H86" r:id="rId186"/>
    <hyperlink ref="N41" r:id="rId187" display="Tana Feiner"/>
    <hyperlink ref="N48" r:id="rId188" display="Spencer Straub"/>
    <hyperlink ref="N54" r:id="rId189" display="Spencer Straub"/>
    <hyperlink ref="R26:R27" r:id="rId190" display="Anthony Zech"/>
  </hyperlinks>
  <pageMargins left="0" right="0" top="0.75" bottom="0.75" header="0.3" footer="0.3"/>
  <pageSetup paperSize="17" scale="85" orientation="landscape" r:id="rId19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[1]Overview!B30</f>
        <v>Grant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[1]Overview!C30</f>
        <v>22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Info'!CG3),"",'Funding Info'!CG3)</f>
        <v>19147</v>
      </c>
      <c r="G5" s="104" t="str">
        <f>+IF(ISBLANK('Funding Info'!CH3),"",'Funding Info'!CH3)</f>
        <v/>
      </c>
      <c r="H5" s="104">
        <f>+IF(ISBLANK('Funding Info'!CI3),"",'Funding Info'!CI3)</f>
        <v>19147</v>
      </c>
      <c r="I5" s="95" t="str">
        <f>+IF(ISBLANK('Funding Info'!KJ3),"",'Funding Info'!KJ3)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Info'!CG5),"",'Funding Info'!CG5)</f>
        <v/>
      </c>
      <c r="G6" s="104" t="str">
        <f>+IF(ISBLANK('Funding Info'!CH5),"",'Funding Info'!CH5)</f>
        <v/>
      </c>
      <c r="H6" s="104">
        <f>+IF(ISBLANK('Funding Info'!CI5),"",'Funding Info'!CI5)</f>
        <v>0</v>
      </c>
      <c r="I6" s="95" t="str">
        <f>+IF(ISBLANK('Funding Info'!KJ5),"",'Funding Info'!KJ5)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Info'!CG7),"",'Funding Info'!CG7)</f>
        <v/>
      </c>
      <c r="G7" s="104" t="str">
        <f>+IF(ISBLANK('Funding Info'!CH7),"",'Funding Info'!CH7)</f>
        <v/>
      </c>
      <c r="H7" s="104">
        <f>+IF(ISBLANK('Funding Info'!CI7),"",'Funding Info'!CI7)</f>
        <v>0</v>
      </c>
      <c r="I7" s="95" t="str">
        <f>+IF(ISBLANK('Funding Info'!KJ7),"",'Funding Info'!KJ7)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Info'!CG8),"",'Funding Info'!CG8)</f>
        <v/>
      </c>
      <c r="G8" s="104" t="str">
        <f>+IF(ISBLANK('Funding Info'!CH8),"",'Funding Info'!CH8)</f>
        <v/>
      </c>
      <c r="H8" s="104">
        <f>+IF(ISBLANK('Funding Info'!CI8),"",'Funding Info'!CI8)</f>
        <v>0</v>
      </c>
      <c r="I8" s="95" t="str">
        <f>+IF(ISBLANK('Funding Info'!KJ8),"",'Funding Info'!KJ8)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Info'!CG9),"",'Funding Info'!CG9)</f>
        <v/>
      </c>
      <c r="G9" s="104" t="str">
        <f>+IF(ISBLANK('Funding Info'!CH9),"",'Funding Info'!CH9)</f>
        <v/>
      </c>
      <c r="H9" s="104">
        <f>+IF(ISBLANK('Funding Info'!CI9),"",'Funding Info'!CI9)</f>
        <v>0</v>
      </c>
      <c r="I9" s="95" t="str">
        <f>+IF(ISBLANK('Funding Info'!KJ9),"",'Funding Info'!KJ9)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Info'!CG10),"",'Funding Info'!CG10)</f>
        <v/>
      </c>
      <c r="G10" s="104" t="str">
        <f>+IF(ISBLANK('Funding Info'!CH10),"",'Funding Info'!CH10)</f>
        <v/>
      </c>
      <c r="H10" s="104">
        <f>+IF(ISBLANK('Funding Info'!CI10),"",'Funding Info'!CI10)</f>
        <v>0</v>
      </c>
      <c r="I10" s="95" t="str">
        <f>+IF(ISBLANK('Funding Info'!KJ10),"",'Funding Info'!KJ10)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Info'!CG11),"",'Funding Info'!CG11)</f>
        <v/>
      </c>
      <c r="G11" s="104" t="str">
        <f>+IF(ISBLANK('Funding Info'!CH11),"",'Funding Info'!CH11)</f>
        <v/>
      </c>
      <c r="H11" s="104">
        <f>+IF(ISBLANK('Funding Info'!CI11),"",'Funding Info'!CI11)</f>
        <v>0</v>
      </c>
      <c r="I11" s="95" t="str">
        <f>+IF(ISBLANK('Funding Info'!KJ11),"",'Funding Info'!KJ11)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Info'!CG13),"",'Funding Info'!CG13)</f>
        <v/>
      </c>
      <c r="G12" s="104" t="str">
        <f>+IF(ISBLANK('Funding Info'!CH13),"",'Funding Info'!CH13)</f>
        <v/>
      </c>
      <c r="H12" s="104">
        <f>+IF(ISBLANK('Funding Info'!CI13),"",'Funding Info'!CI13)</f>
        <v>0</v>
      </c>
      <c r="I12" s="95" t="str">
        <f>+IF(ISBLANK('Funding Info'!KJ13),"",'Funding Info'!KJ13)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Info'!CG14),"",'Funding Info'!CG14)</f>
        <v/>
      </c>
      <c r="G13" s="104" t="str">
        <f>+IF(ISBLANK('Funding Info'!CH14),"",'Funding Info'!CH14)</f>
        <v/>
      </c>
      <c r="H13" s="104">
        <f>+IF(ISBLANK('Funding Info'!CI14),"",'Funding Info'!CI14)</f>
        <v>0</v>
      </c>
      <c r="I13" s="95" t="str">
        <f>+IF(ISBLANK('Funding Info'!KJ14),"",'Funding Info'!KJ14)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Info'!CG15),"",'Funding Info'!CG15)</f>
        <v/>
      </c>
      <c r="G14" s="104" t="str">
        <f>+IF(ISBLANK('Funding Info'!CH15),"",'Funding Info'!CH15)</f>
        <v/>
      </c>
      <c r="H14" s="104">
        <f>+IF(ISBLANK('Funding Info'!CI15),"",'Funding Info'!CI15)</f>
        <v>0</v>
      </c>
      <c r="I14" s="95" t="str">
        <f>+IF(ISBLANK('Funding Info'!KJ15),"",'Funding Info'!KJ15)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Info'!CG16),"",'Funding Info'!CG16)</f>
        <v>11199</v>
      </c>
      <c r="G15" s="104" t="str">
        <f>+IF(ISBLANK('Funding Info'!CH16),"",'Funding Info'!CH16)</f>
        <v/>
      </c>
      <c r="H15" s="104">
        <f>+IF(ISBLANK('Funding Info'!CI16),"",'Funding Info'!CI16)</f>
        <v>11199</v>
      </c>
      <c r="I15" s="95" t="str">
        <f>+IF(ISBLANK('Funding Info'!KJ16),"",'Funding Info'!KJ16)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Info'!CG17),"",'Funding Info'!CG17)</f>
        <v/>
      </c>
      <c r="G16" s="104" t="str">
        <f>+IF(ISBLANK('Funding Info'!CH17),"",'Funding Info'!CH17)</f>
        <v/>
      </c>
      <c r="H16" s="104">
        <f>+IF(ISBLANK('Funding Info'!CI17),"",'Funding Info'!CI17)</f>
        <v>0</v>
      </c>
      <c r="I16" s="95" t="str">
        <f>+IF(ISBLANK('Funding Info'!KJ17),"",'Funding Info'!KJ17)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Info'!CG18),"",'Funding Info'!CG18)</f>
        <v>24178</v>
      </c>
      <c r="G17" s="104" t="str">
        <f>+IF(ISBLANK('Funding Info'!CH18),"",'Funding Info'!CH18)</f>
        <v/>
      </c>
      <c r="H17" s="104">
        <f>+IF(ISBLANK('Funding Info'!CI18),"",'Funding Info'!CI18)</f>
        <v>24178</v>
      </c>
      <c r="I17" s="95" t="str">
        <f>+IF(ISBLANK('Funding Info'!KJ18),"",'Funding Info'!KJ18)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Info'!CG19),"",'Funding Info'!CG19)</f>
        <v/>
      </c>
      <c r="G18" s="104" t="str">
        <f>+IF(ISBLANK('Funding Info'!CH19),"",'Funding Info'!CH19)</f>
        <v/>
      </c>
      <c r="H18" s="104">
        <f>+IF(ISBLANK('Funding Info'!CI19),"",'Funding Info'!CI19)</f>
        <v>0</v>
      </c>
      <c r="I18" s="95" t="str">
        <f>+IF(ISBLANK('Funding Info'!KJ19),"",'Funding Info'!KJ19)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Info'!CG23),"",'Funding Info'!CG23)</f>
        <v/>
      </c>
      <c r="G19" s="104" t="str">
        <f>+IF(ISBLANK('Funding Info'!CH23),"",'Funding Info'!CH23)</f>
        <v/>
      </c>
      <c r="H19" s="104">
        <f>+IF(ISBLANK('Funding Info'!CI23),"",'Funding Info'!CI23)</f>
        <v>0</v>
      </c>
      <c r="I19" s="95" t="str">
        <f>+IF(ISBLANK('Funding Info'!KJ23),"",'Funding Info'!KJ23)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Info'!CG24),"",'Funding Info'!CG24)</f>
        <v/>
      </c>
      <c r="G20" s="104" t="str">
        <f>+IF(ISBLANK('Funding Info'!CH24),"",'Funding Info'!CH24)</f>
        <v/>
      </c>
      <c r="H20" s="104">
        <f>+IF(ISBLANK('Funding Info'!CI24),"",'Funding Info'!CI24)</f>
        <v>0</v>
      </c>
      <c r="I20" s="95" t="str">
        <f>+IF(ISBLANK('Funding Info'!KJ24),"",'Funding Info'!KJ24)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Info'!CG25),"",'Funding Info'!CG25)</f>
        <v/>
      </c>
      <c r="G21" s="104" t="str">
        <f>+IF(ISBLANK('Funding Info'!CH25),"",'Funding Info'!CH25)</f>
        <v/>
      </c>
      <c r="H21" s="104">
        <f>+IF(ISBLANK('Funding Info'!CI25),"",'Funding Info'!CI25)</f>
        <v>0</v>
      </c>
      <c r="I21" s="95" t="str">
        <f>+IF(ISBLANK('Funding Info'!KJ25),"",'Funding Info'!KJ25)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Info'!CG26),"",'Funding Info'!CG26)</f>
        <v/>
      </c>
      <c r="G22" s="104" t="str">
        <f>+IF(ISBLANK('Funding Info'!CH26),"",'Funding Info'!CH26)</f>
        <v/>
      </c>
      <c r="H22" s="104">
        <f>+IF(ISBLANK('Funding Info'!CI26),"",'Funding Info'!CI26)</f>
        <v>0</v>
      </c>
      <c r="I22" s="95" t="str">
        <f>+IF(ISBLANK('Funding Info'!KJ26),"",'Funding Info'!KJ26)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Info'!CG27),"",'Funding Info'!CG27)</f>
        <v/>
      </c>
      <c r="G23" s="104" t="str">
        <f>+IF(ISBLANK('Funding Info'!CH27),"",'Funding Info'!CH27)</f>
        <v/>
      </c>
      <c r="H23" s="104">
        <f>+IF(ISBLANK('Funding Info'!CI27),"",'Funding Info'!CI27)</f>
        <v>0</v>
      </c>
      <c r="I23" s="95" t="str">
        <f>+IF(ISBLANK('Funding Info'!KJ27),"",'Funding Info'!KJ27)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Info'!CG28),"",'Funding Info'!CG28)</f>
        <v>10458</v>
      </c>
      <c r="G24" s="104" t="str">
        <f>+IF(ISBLANK('Funding Info'!CH28),"",'Funding Info'!CH28)</f>
        <v/>
      </c>
      <c r="H24" s="104">
        <f>+IF(ISBLANK('Funding Info'!CI28),"",'Funding Info'!CI28)</f>
        <v>10458</v>
      </c>
      <c r="I24" s="95" t="str">
        <f>+IF(ISBLANK('Funding Info'!KJ28),"",'Funding Info'!KJ28)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Info'!CG29),"",'Funding Info'!CG29)</f>
        <v/>
      </c>
      <c r="G25" s="104" t="str">
        <f>+IF(ISBLANK('Funding Info'!CH29),"",'Funding Info'!CH29)</f>
        <v/>
      </c>
      <c r="H25" s="104">
        <f>+IF(ISBLANK('Funding Info'!CI29),"",'Funding Info'!CI29)</f>
        <v>0</v>
      </c>
      <c r="I25" s="95" t="str">
        <f>+IF(ISBLANK('Funding Info'!KJ29),"",'Funding Info'!KJ29)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Info'!CG30),"",'Funding Info'!CG30)</f>
        <v/>
      </c>
      <c r="G26" s="104" t="str">
        <f>+IF(ISBLANK('Funding Info'!CH30),"",'Funding Info'!CH30)</f>
        <v/>
      </c>
      <c r="H26" s="104">
        <f>+IF(ISBLANK('Funding Info'!CI30),"",'Funding Info'!CI30)</f>
        <v>0</v>
      </c>
      <c r="I26" s="95" t="str">
        <f>+IF(ISBLANK('Funding Info'!KJ30),"",'Funding Info'!KJ30)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Info'!CG31),"",'Funding Info'!CG31)</f>
        <v/>
      </c>
      <c r="G27" s="104" t="str">
        <f>+IF(ISBLANK('Funding Info'!CH31),"",'Funding Info'!CH31)</f>
        <v/>
      </c>
      <c r="H27" s="104">
        <f>+IF(ISBLANK('Funding Info'!CI31),"",'Funding Info'!CI31)</f>
        <v>0</v>
      </c>
      <c r="I27" s="95" t="str">
        <f>+IF(ISBLANK('Funding Info'!KJ31),"",'Funding Info'!KJ31)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Info'!CG32),"",'Funding Info'!CG32)</f>
        <v>2302</v>
      </c>
      <c r="G28" s="104" t="str">
        <f>+IF(ISBLANK('Funding Info'!CH32),"",'Funding Info'!CH32)</f>
        <v/>
      </c>
      <c r="H28" s="104">
        <f>+IF(ISBLANK('Funding Info'!CI32),"",'Funding Info'!CI32)</f>
        <v>2302</v>
      </c>
      <c r="I28" s="95" t="str">
        <f>+IF(ISBLANK('Funding Info'!KJ32),"",'Funding Info'!KJ32)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Info'!CG33),"",'Funding Info'!CG33)</f>
        <v>2537</v>
      </c>
      <c r="G29" s="104" t="str">
        <f>+IF(ISBLANK('Funding Info'!CH33),"",'Funding Info'!CH33)</f>
        <v/>
      </c>
      <c r="H29" s="104">
        <f>+IF(ISBLANK('Funding Info'!CI33),"",'Funding Info'!CI33)</f>
        <v>2537</v>
      </c>
      <c r="I29" s="95" t="str">
        <f>+IF(ISBLANK('Funding Info'!KJ33),"",'Funding Info'!KJ33)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Info'!CG35),"",'Funding Info'!CG35)</f>
        <v/>
      </c>
      <c r="G30" s="104" t="str">
        <f>+IF(ISBLANK('Funding Info'!CH35),"",'Funding Info'!CH35)</f>
        <v/>
      </c>
      <c r="H30" s="104">
        <f>+IF(ISBLANK('Funding Info'!CI35),"",'Funding Info'!CI35)</f>
        <v>0</v>
      </c>
      <c r="I30" s="95" t="str">
        <f>+IF(ISBLANK('Funding Info'!KJ35),"",'Funding Info'!KJ35)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Info'!CG36),"",'Funding Info'!CG36)</f>
        <v>183213</v>
      </c>
      <c r="G31" s="104">
        <f>+IF(ISBLANK('Funding Info'!CH36),"",'Funding Info'!CH36)</f>
        <v>-2338</v>
      </c>
      <c r="H31" s="104">
        <f>+IF(ISBLANK('Funding Info'!CI36),"",'Funding Info'!CI36)</f>
        <v>180875</v>
      </c>
      <c r="I31" s="95" t="str">
        <f>+IF(ISBLANK('Funding Info'!KJ36),"",'Funding Info'!KJ36)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Info'!CG37),"",'Funding Info'!CG37)</f>
        <v/>
      </c>
      <c r="G32" s="104" t="str">
        <f>+IF(ISBLANK('Funding Info'!CH37),"",'Funding Info'!CH37)</f>
        <v/>
      </c>
      <c r="H32" s="104">
        <f>+IF(ISBLANK('Funding Info'!CI37),"",'Funding Info'!CI37)</f>
        <v>0</v>
      </c>
      <c r="I32" s="95" t="str">
        <f>+IF(ISBLANK('Funding Info'!KJ37),"",'Funding Info'!KJ37)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Info'!CG38),"",'Funding Info'!CG38)</f>
        <v/>
      </c>
      <c r="G33" s="104" t="str">
        <f>+IF(ISBLANK('Funding Info'!CH38),"",'Funding Info'!CH38)</f>
        <v/>
      </c>
      <c r="H33" s="104">
        <f>+IF(ISBLANK('Funding Info'!CI38),"",'Funding Info'!CI38)</f>
        <v>0</v>
      </c>
      <c r="I33" s="95" t="str">
        <f>+IF(ISBLANK('Funding Info'!KJ38),"",'Funding Info'!KJ38)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Info'!CG39),"",'Funding Info'!CG39)</f>
        <v/>
      </c>
      <c r="G34" s="104" t="str">
        <f>+IF(ISBLANK('Funding Info'!CH39),"",'Funding Info'!CH39)</f>
        <v/>
      </c>
      <c r="H34" s="104">
        <f>+IF(ISBLANK('Funding Info'!CI39),"",'Funding Info'!CI39)</f>
        <v>0</v>
      </c>
      <c r="I34" s="95" t="str">
        <f>+IF(ISBLANK('Funding Info'!KJ39),"",'Funding Info'!KJ39)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250696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[1]Overview!B31</f>
        <v>Green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[1]Overview!C31</f>
        <v>23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Info'!CJ3),"",'Funding Info'!CJ3)</f>
        <v>4741</v>
      </c>
      <c r="G5" s="104" t="str">
        <f>+IF(ISBLANK('Funding Info'!CK3),"",'Funding Info'!CK3)</f>
        <v/>
      </c>
      <c r="H5" s="104">
        <f>+IF(ISBLANK('Funding Info'!CL3),"",'Funding Info'!CL3)</f>
        <v>4741</v>
      </c>
      <c r="I5" s="95" t="str">
        <f>+IF(ISBLANK('Funding Info'!KK3),"",'Funding Info'!KK3)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Info'!CJ5),"",'Funding Info'!CJ5)</f>
        <v/>
      </c>
      <c r="G6" s="104" t="str">
        <f>+IF(ISBLANK('Funding Info'!CK5),"",'Funding Info'!CK5)</f>
        <v/>
      </c>
      <c r="H6" s="104">
        <f>+IF(ISBLANK('Funding Info'!CL5),"",'Funding Info'!CL5)</f>
        <v>0</v>
      </c>
      <c r="I6" s="95" t="str">
        <f>+IF(ISBLANK('Funding Info'!KK5),"",'Funding Info'!KK5)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Info'!CJ7),"",'Funding Info'!CJ7)</f>
        <v/>
      </c>
      <c r="G7" s="104" t="str">
        <f>+IF(ISBLANK('Funding Info'!CK7),"",'Funding Info'!CK7)</f>
        <v/>
      </c>
      <c r="H7" s="104">
        <f>+IF(ISBLANK('Funding Info'!CL7),"",'Funding Info'!CL7)</f>
        <v>0</v>
      </c>
      <c r="I7" s="95" t="str">
        <f>+IF(ISBLANK('Funding Info'!KK7),"",'Funding Info'!KK7)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Info'!CJ8),"",'Funding Info'!CJ8)</f>
        <v/>
      </c>
      <c r="G8" s="104" t="str">
        <f>+IF(ISBLANK('Funding Info'!CK8),"",'Funding Info'!CK8)</f>
        <v/>
      </c>
      <c r="H8" s="104">
        <f>+IF(ISBLANK('Funding Info'!CL8),"",'Funding Info'!CL8)</f>
        <v>0</v>
      </c>
      <c r="I8" s="95" t="str">
        <f>+IF(ISBLANK('Funding Info'!KK8),"",'Funding Info'!KK8)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Info'!CJ9),"",'Funding Info'!CJ9)</f>
        <v/>
      </c>
      <c r="G9" s="104" t="str">
        <f>+IF(ISBLANK('Funding Info'!CK9),"",'Funding Info'!CK9)</f>
        <v/>
      </c>
      <c r="H9" s="104">
        <f>+IF(ISBLANK('Funding Info'!CL9),"",'Funding Info'!CL9)</f>
        <v>0</v>
      </c>
      <c r="I9" s="95" t="str">
        <f>+IF(ISBLANK('Funding Info'!KK9),"",'Funding Info'!KK9)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Info'!CJ10),"",'Funding Info'!CJ10)</f>
        <v/>
      </c>
      <c r="G10" s="104" t="str">
        <f>+IF(ISBLANK('Funding Info'!CK10),"",'Funding Info'!CK10)</f>
        <v/>
      </c>
      <c r="H10" s="104">
        <f>+IF(ISBLANK('Funding Info'!CL10),"",'Funding Info'!CL10)</f>
        <v>0</v>
      </c>
      <c r="I10" s="95" t="str">
        <f>+IF(ISBLANK('Funding Info'!KK10),"",'Funding Info'!KK10)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Info'!CJ11),"",'Funding Info'!CJ11)</f>
        <v/>
      </c>
      <c r="G11" s="104" t="str">
        <f>+IF(ISBLANK('Funding Info'!CK11),"",'Funding Info'!CK11)</f>
        <v/>
      </c>
      <c r="H11" s="104">
        <f>+IF(ISBLANK('Funding Info'!CL11),"",'Funding Info'!CL11)</f>
        <v>0</v>
      </c>
      <c r="I11" s="95" t="str">
        <f>+IF(ISBLANK('Funding Info'!KK11),"",'Funding Info'!KK11)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Info'!CJ13),"",'Funding Info'!CJ13)</f>
        <v/>
      </c>
      <c r="G12" s="104" t="str">
        <f>+IF(ISBLANK('Funding Info'!CK13),"",'Funding Info'!CK13)</f>
        <v/>
      </c>
      <c r="H12" s="104">
        <f>+IF(ISBLANK('Funding Info'!CL13),"",'Funding Info'!CL13)</f>
        <v>0</v>
      </c>
      <c r="I12" s="95" t="str">
        <f>+IF(ISBLANK('Funding Info'!KK13),"",'Funding Info'!KK13)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Info'!CJ14),"",'Funding Info'!CJ14)</f>
        <v/>
      </c>
      <c r="G13" s="104" t="str">
        <f>+IF(ISBLANK('Funding Info'!CK14),"",'Funding Info'!CK14)</f>
        <v/>
      </c>
      <c r="H13" s="104">
        <f>+IF(ISBLANK('Funding Info'!CL14),"",'Funding Info'!CL14)</f>
        <v>0</v>
      </c>
      <c r="I13" s="95" t="str">
        <f>+IF(ISBLANK('Funding Info'!KK14),"",'Funding Info'!KK14)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Info'!CJ15),"",'Funding Info'!CJ15)</f>
        <v/>
      </c>
      <c r="G14" s="104" t="str">
        <f>+IF(ISBLANK('Funding Info'!CK15),"",'Funding Info'!CK15)</f>
        <v/>
      </c>
      <c r="H14" s="104">
        <f>+IF(ISBLANK('Funding Info'!CL15),"",'Funding Info'!CL15)</f>
        <v>0</v>
      </c>
      <c r="I14" s="95" t="str">
        <f>+IF(ISBLANK('Funding Info'!KK15),"",'Funding Info'!KK15)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Info'!CJ16),"",'Funding Info'!CJ16)</f>
        <v>9710</v>
      </c>
      <c r="G15" s="104" t="str">
        <f>+IF(ISBLANK('Funding Info'!CK16),"",'Funding Info'!CK16)</f>
        <v/>
      </c>
      <c r="H15" s="104">
        <f>+IF(ISBLANK('Funding Info'!CL16),"",'Funding Info'!CL16)</f>
        <v>9710</v>
      </c>
      <c r="I15" s="95" t="str">
        <f>+IF(ISBLANK('Funding Info'!KK16),"",'Funding Info'!KK16)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Info'!CJ17),"",'Funding Info'!CJ17)</f>
        <v/>
      </c>
      <c r="G16" s="104" t="str">
        <f>+IF(ISBLANK('Funding Info'!CK17),"",'Funding Info'!CK17)</f>
        <v/>
      </c>
      <c r="H16" s="104">
        <f>+IF(ISBLANK('Funding Info'!CL17),"",'Funding Info'!CL17)</f>
        <v>0</v>
      </c>
      <c r="I16" s="95" t="str">
        <f>+IF(ISBLANK('Funding Info'!KK17),"",'Funding Info'!KK17)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Info'!CJ18),"",'Funding Info'!CJ18)</f>
        <v>13076</v>
      </c>
      <c r="G17" s="104" t="str">
        <f>+IF(ISBLANK('Funding Info'!CK18),"",'Funding Info'!CK18)</f>
        <v/>
      </c>
      <c r="H17" s="104">
        <f>+IF(ISBLANK('Funding Info'!CL18),"",'Funding Info'!CL18)</f>
        <v>13076</v>
      </c>
      <c r="I17" s="95" t="str">
        <f>+IF(ISBLANK('Funding Info'!KK18),"",'Funding Info'!KK18)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Info'!CJ19),"",'Funding Info'!CJ19)</f>
        <v/>
      </c>
      <c r="G18" s="104" t="str">
        <f>+IF(ISBLANK('Funding Info'!CK19),"",'Funding Info'!CK19)</f>
        <v/>
      </c>
      <c r="H18" s="104">
        <f>+IF(ISBLANK('Funding Info'!CL19),"",'Funding Info'!CL19)</f>
        <v>0</v>
      </c>
      <c r="I18" s="95" t="str">
        <f>+IF(ISBLANK('Funding Info'!KK19),"",'Funding Info'!KK19)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Info'!CJ23),"",'Funding Info'!CJ23)</f>
        <v/>
      </c>
      <c r="G19" s="104" t="str">
        <f>+IF(ISBLANK('Funding Info'!CK23),"",'Funding Info'!CK23)</f>
        <v/>
      </c>
      <c r="H19" s="104">
        <f>+IF(ISBLANK('Funding Info'!CL23),"",'Funding Info'!CL23)</f>
        <v>0</v>
      </c>
      <c r="I19" s="95" t="str">
        <f>+IF(ISBLANK('Funding Info'!KK23),"",'Funding Info'!KK23)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Info'!CJ24),"",'Funding Info'!CJ24)</f>
        <v/>
      </c>
      <c r="G20" s="104" t="str">
        <f>+IF(ISBLANK('Funding Info'!CK24),"",'Funding Info'!CK24)</f>
        <v/>
      </c>
      <c r="H20" s="104">
        <f>+IF(ISBLANK('Funding Info'!CL24),"",'Funding Info'!CL24)</f>
        <v>0</v>
      </c>
      <c r="I20" s="95" t="str">
        <f>+IF(ISBLANK('Funding Info'!KK24),"",'Funding Info'!KK24)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Info'!CJ25),"",'Funding Info'!CJ25)</f>
        <v/>
      </c>
      <c r="G21" s="104" t="str">
        <f>+IF(ISBLANK('Funding Info'!CK25),"",'Funding Info'!CK25)</f>
        <v/>
      </c>
      <c r="H21" s="104">
        <f>+IF(ISBLANK('Funding Info'!CL25),"",'Funding Info'!CL25)</f>
        <v>0</v>
      </c>
      <c r="I21" s="95" t="str">
        <f>+IF(ISBLANK('Funding Info'!KK25),"",'Funding Info'!KK25)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Info'!CJ26),"",'Funding Info'!CJ26)</f>
        <v/>
      </c>
      <c r="G22" s="104" t="str">
        <f>+IF(ISBLANK('Funding Info'!CK26),"",'Funding Info'!CK26)</f>
        <v/>
      </c>
      <c r="H22" s="104">
        <f>+IF(ISBLANK('Funding Info'!CL26),"",'Funding Info'!CL26)</f>
        <v>0</v>
      </c>
      <c r="I22" s="95" t="str">
        <f>+IF(ISBLANK('Funding Info'!KK26),"",'Funding Info'!KK26)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Info'!CJ27),"",'Funding Info'!CJ27)</f>
        <v/>
      </c>
      <c r="G23" s="104" t="str">
        <f>+IF(ISBLANK('Funding Info'!CK27),"",'Funding Info'!CK27)</f>
        <v/>
      </c>
      <c r="H23" s="104">
        <f>+IF(ISBLANK('Funding Info'!CL27),"",'Funding Info'!CL27)</f>
        <v>0</v>
      </c>
      <c r="I23" s="95" t="str">
        <f>+IF(ISBLANK('Funding Info'!KK27),"",'Funding Info'!KK27)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Info'!CJ28),"",'Funding Info'!CJ28)</f>
        <v/>
      </c>
      <c r="G24" s="104" t="str">
        <f>+IF(ISBLANK('Funding Info'!CK28),"",'Funding Info'!CK28)</f>
        <v/>
      </c>
      <c r="H24" s="104">
        <f>+IF(ISBLANK('Funding Info'!CL28),"",'Funding Info'!CL28)</f>
        <v>0</v>
      </c>
      <c r="I24" s="95" t="str">
        <f>+IF(ISBLANK('Funding Info'!KK28),"",'Funding Info'!KK28)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Info'!CJ29),"",'Funding Info'!CJ29)</f>
        <v/>
      </c>
      <c r="G25" s="104" t="str">
        <f>+IF(ISBLANK('Funding Info'!CK29),"",'Funding Info'!CK29)</f>
        <v/>
      </c>
      <c r="H25" s="104">
        <f>+IF(ISBLANK('Funding Info'!CL29),"",'Funding Info'!CL29)</f>
        <v>0</v>
      </c>
      <c r="I25" s="95" t="str">
        <f>+IF(ISBLANK('Funding Info'!KK29),"",'Funding Info'!KK29)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Info'!CJ30),"",'Funding Info'!CJ30)</f>
        <v/>
      </c>
      <c r="G26" s="104" t="str">
        <f>+IF(ISBLANK('Funding Info'!CK30),"",'Funding Info'!CK30)</f>
        <v/>
      </c>
      <c r="H26" s="104">
        <f>+IF(ISBLANK('Funding Info'!CL30),"",'Funding Info'!CL30)</f>
        <v>0</v>
      </c>
      <c r="I26" s="95" t="str">
        <f>+IF(ISBLANK('Funding Info'!KK30),"",'Funding Info'!KK30)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Info'!CJ31),"",'Funding Info'!CJ31)</f>
        <v/>
      </c>
      <c r="G27" s="104" t="str">
        <f>+IF(ISBLANK('Funding Info'!CK31),"",'Funding Info'!CK31)</f>
        <v/>
      </c>
      <c r="H27" s="104">
        <f>+IF(ISBLANK('Funding Info'!CL31),"",'Funding Info'!CL31)</f>
        <v>0</v>
      </c>
      <c r="I27" s="95" t="str">
        <f>+IF(ISBLANK('Funding Info'!KK31),"",'Funding Info'!KK31)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Info'!CJ32),"",'Funding Info'!CJ32)</f>
        <v>1375</v>
      </c>
      <c r="G28" s="104" t="str">
        <f>+IF(ISBLANK('Funding Info'!CK32),"",'Funding Info'!CK32)</f>
        <v/>
      </c>
      <c r="H28" s="104">
        <f>+IF(ISBLANK('Funding Info'!CL32),"",'Funding Info'!CL32)</f>
        <v>1375</v>
      </c>
      <c r="I28" s="95" t="str">
        <f>+IF(ISBLANK('Funding Info'!KK32),"",'Funding Info'!KK32)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Info'!CJ33),"",'Funding Info'!CJ33)</f>
        <v>2245</v>
      </c>
      <c r="G29" s="104" t="str">
        <f>+IF(ISBLANK('Funding Info'!CK33),"",'Funding Info'!CK33)</f>
        <v/>
      </c>
      <c r="H29" s="104">
        <f>+IF(ISBLANK('Funding Info'!CL33),"",'Funding Info'!CL33)</f>
        <v>2245</v>
      </c>
      <c r="I29" s="95" t="str">
        <f>+IF(ISBLANK('Funding Info'!KK33),"",'Funding Info'!KK33)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Info'!CJ35),"",'Funding Info'!CJ35)</f>
        <v/>
      </c>
      <c r="G30" s="104" t="str">
        <f>+IF(ISBLANK('Funding Info'!CK35),"",'Funding Info'!CK35)</f>
        <v/>
      </c>
      <c r="H30" s="104">
        <f>+IF(ISBLANK('Funding Info'!CL35),"",'Funding Info'!CL35)</f>
        <v>0</v>
      </c>
      <c r="I30" s="95" t="str">
        <f>+IF(ISBLANK('Funding Info'!KK35),"",'Funding Info'!KK35)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Info'!CJ36),"",'Funding Info'!CJ36)</f>
        <v>144926</v>
      </c>
      <c r="G31" s="104">
        <f>+IF(ISBLANK('Funding Info'!CK36),"",'Funding Info'!CK36)</f>
        <v>-12106</v>
      </c>
      <c r="H31" s="104">
        <f>+IF(ISBLANK('Funding Info'!CL36),"",'Funding Info'!CL36)</f>
        <v>132820</v>
      </c>
      <c r="I31" s="95" t="str">
        <f>+IF(ISBLANK('Funding Info'!KK36),"",'Funding Info'!KK36)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Info'!CJ37),"",'Funding Info'!CJ37)</f>
        <v/>
      </c>
      <c r="G32" s="104" t="str">
        <f>+IF(ISBLANK('Funding Info'!CK37),"",'Funding Info'!CK37)</f>
        <v/>
      </c>
      <c r="H32" s="104">
        <f>+IF(ISBLANK('Funding Info'!CL37),"",'Funding Info'!CL37)</f>
        <v>0</v>
      </c>
      <c r="I32" s="95" t="str">
        <f>+IF(ISBLANK('Funding Info'!KK37),"",'Funding Info'!KK37)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Info'!CJ38),"",'Funding Info'!CJ38)</f>
        <v/>
      </c>
      <c r="G33" s="104" t="str">
        <f>+IF(ISBLANK('Funding Info'!CK38),"",'Funding Info'!CK38)</f>
        <v/>
      </c>
      <c r="H33" s="104">
        <f>+IF(ISBLANK('Funding Info'!CL38),"",'Funding Info'!CL38)</f>
        <v>0</v>
      </c>
      <c r="I33" s="95" t="str">
        <f>+IF(ISBLANK('Funding Info'!KK38),"",'Funding Info'!KK38)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Info'!CJ39),"",'Funding Info'!CJ39)</f>
        <v/>
      </c>
      <c r="G34" s="104" t="str">
        <f>+IF(ISBLANK('Funding Info'!CK39),"",'Funding Info'!CK39)</f>
        <v/>
      </c>
      <c r="H34" s="104">
        <f>+IF(ISBLANK('Funding Info'!CL39),"",'Funding Info'!CL39)</f>
        <v>0</v>
      </c>
      <c r="I34" s="95" t="str">
        <f>+IF(ISBLANK('Funding Info'!KK39),"",'Funding Info'!KK39)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163967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[1]Overview!B32</f>
        <v>Green Lake County Department of Health &amp; Human Services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[1]Overview!C32</f>
        <v>24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Info'!CM3),"",'Funding Info'!CM3)</f>
        <v>2941</v>
      </c>
      <c r="G5" s="104" t="str">
        <f>+IF(ISBLANK('Funding Info'!CN3),"",'Funding Info'!CN3)</f>
        <v/>
      </c>
      <c r="H5" s="104">
        <f>+IF(ISBLANK('Funding Info'!CO3),"",'Funding Info'!CO3)</f>
        <v>2941</v>
      </c>
      <c r="I5" s="95" t="str">
        <f>+IF(ISBLANK('Funding Info'!KL3),"",'Funding Info'!KL3)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Info'!CM5),"",'Funding Info'!CM5)</f>
        <v/>
      </c>
      <c r="G6" s="104" t="str">
        <f>+IF(ISBLANK('Funding Info'!CN5),"",'Funding Info'!CN5)</f>
        <v/>
      </c>
      <c r="H6" s="104">
        <f>+IF(ISBLANK('Funding Info'!CO5),"",'Funding Info'!CO5)</f>
        <v>0</v>
      </c>
      <c r="I6" s="95" t="str">
        <f>+IF(ISBLANK('Funding Info'!KL5),"",'Funding Info'!KL5)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Info'!CM7),"",'Funding Info'!CM7)</f>
        <v/>
      </c>
      <c r="G7" s="104" t="str">
        <f>+IF(ISBLANK('Funding Info'!CN7),"",'Funding Info'!CN7)</f>
        <v/>
      </c>
      <c r="H7" s="104">
        <f>+IF(ISBLANK('Funding Info'!CO7),"",'Funding Info'!CO7)</f>
        <v>0</v>
      </c>
      <c r="I7" s="95" t="str">
        <f>+IF(ISBLANK('Funding Info'!KL7),"",'Funding Info'!KL7)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Info'!CM8),"",'Funding Info'!CM8)</f>
        <v/>
      </c>
      <c r="G8" s="104" t="str">
        <f>+IF(ISBLANK('Funding Info'!CN8),"",'Funding Info'!CN8)</f>
        <v/>
      </c>
      <c r="H8" s="104">
        <f>+IF(ISBLANK('Funding Info'!CO8),"",'Funding Info'!CO8)</f>
        <v>0</v>
      </c>
      <c r="I8" s="95" t="str">
        <f>+IF(ISBLANK('Funding Info'!KL8),"",'Funding Info'!KL8)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Info'!CM9),"",'Funding Info'!CM9)</f>
        <v/>
      </c>
      <c r="G9" s="104" t="str">
        <f>+IF(ISBLANK('Funding Info'!CN9),"",'Funding Info'!CN9)</f>
        <v/>
      </c>
      <c r="H9" s="104">
        <f>+IF(ISBLANK('Funding Info'!CO9),"",'Funding Info'!CO9)</f>
        <v>0</v>
      </c>
      <c r="I9" s="95" t="str">
        <f>+IF(ISBLANK('Funding Info'!KL9),"",'Funding Info'!KL9)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Info'!CM10),"",'Funding Info'!CM10)</f>
        <v/>
      </c>
      <c r="G10" s="104" t="str">
        <f>+IF(ISBLANK('Funding Info'!CN10),"",'Funding Info'!CN10)</f>
        <v/>
      </c>
      <c r="H10" s="104">
        <f>+IF(ISBLANK('Funding Info'!CO10),"",'Funding Info'!CO10)</f>
        <v>0</v>
      </c>
      <c r="I10" s="95" t="str">
        <f>+IF(ISBLANK('Funding Info'!KL10),"",'Funding Info'!KL10)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Info'!CM11),"",'Funding Info'!CM11)</f>
        <v/>
      </c>
      <c r="G11" s="104" t="str">
        <f>+IF(ISBLANK('Funding Info'!CN11),"",'Funding Info'!CN11)</f>
        <v/>
      </c>
      <c r="H11" s="104">
        <f>+IF(ISBLANK('Funding Info'!CO11),"",'Funding Info'!CO11)</f>
        <v>0</v>
      </c>
      <c r="I11" s="95" t="str">
        <f>+IF(ISBLANK('Funding Info'!KL11),"",'Funding Info'!KL11)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Info'!CM13),"",'Funding Info'!CM13)</f>
        <v/>
      </c>
      <c r="G12" s="104" t="str">
        <f>+IF(ISBLANK('Funding Info'!CN13),"",'Funding Info'!CN13)</f>
        <v/>
      </c>
      <c r="H12" s="104">
        <f>+IF(ISBLANK('Funding Info'!CO13),"",'Funding Info'!CO13)</f>
        <v>0</v>
      </c>
      <c r="I12" s="95" t="str">
        <f>+IF(ISBLANK('Funding Info'!KL13),"",'Funding Info'!KL13)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Info'!CM14),"",'Funding Info'!CM14)</f>
        <v/>
      </c>
      <c r="G13" s="104" t="str">
        <f>+IF(ISBLANK('Funding Info'!CN14),"",'Funding Info'!CN14)</f>
        <v/>
      </c>
      <c r="H13" s="104">
        <f>+IF(ISBLANK('Funding Info'!CO14),"",'Funding Info'!CO14)</f>
        <v>0</v>
      </c>
      <c r="I13" s="95" t="str">
        <f>+IF(ISBLANK('Funding Info'!KL14),"",'Funding Info'!KL14)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Info'!CM15),"",'Funding Info'!CM15)</f>
        <v/>
      </c>
      <c r="G14" s="104" t="str">
        <f>+IF(ISBLANK('Funding Info'!CN15),"",'Funding Info'!CN15)</f>
        <v/>
      </c>
      <c r="H14" s="104">
        <f>+IF(ISBLANK('Funding Info'!CO15),"",'Funding Info'!CO15)</f>
        <v>0</v>
      </c>
      <c r="I14" s="95" t="str">
        <f>+IF(ISBLANK('Funding Info'!KL15),"",'Funding Info'!KL15)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Info'!CM16),"",'Funding Info'!CM16)</f>
        <v>6051</v>
      </c>
      <c r="G15" s="104" t="str">
        <f>+IF(ISBLANK('Funding Info'!CN16),"",'Funding Info'!CN16)</f>
        <v/>
      </c>
      <c r="H15" s="104">
        <f>+IF(ISBLANK('Funding Info'!CO16),"",'Funding Info'!CO16)</f>
        <v>6051</v>
      </c>
      <c r="I15" s="95" t="str">
        <f>+IF(ISBLANK('Funding Info'!KL16),"",'Funding Info'!KL16)</f>
        <v/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Info'!CM17),"",'Funding Info'!CM17)</f>
        <v/>
      </c>
      <c r="G16" s="104" t="str">
        <f>+IF(ISBLANK('Funding Info'!CN17),"",'Funding Info'!CN17)</f>
        <v/>
      </c>
      <c r="H16" s="104">
        <f>+IF(ISBLANK('Funding Info'!CO17),"",'Funding Info'!CO17)</f>
        <v>0</v>
      </c>
      <c r="I16" s="95" t="str">
        <f>+IF(ISBLANK('Funding Info'!KL17),"",'Funding Info'!KL17)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Info'!CM18),"",'Funding Info'!CM18)</f>
        <v>9398</v>
      </c>
      <c r="G17" s="104" t="str">
        <f>+IF(ISBLANK('Funding Info'!CN18),"",'Funding Info'!CN18)</f>
        <v/>
      </c>
      <c r="H17" s="104">
        <f>+IF(ISBLANK('Funding Info'!CO18),"",'Funding Info'!CO18)</f>
        <v>9398</v>
      </c>
      <c r="I17" s="95" t="str">
        <f>+IF(ISBLANK('Funding Info'!KL18),"",'Funding Info'!KL18)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Info'!CM19),"",'Funding Info'!CM19)</f>
        <v/>
      </c>
      <c r="G18" s="104" t="str">
        <f>+IF(ISBLANK('Funding Info'!CN19),"",'Funding Info'!CN19)</f>
        <v/>
      </c>
      <c r="H18" s="104">
        <f>+IF(ISBLANK('Funding Info'!CO19),"",'Funding Info'!CO19)</f>
        <v>0</v>
      </c>
      <c r="I18" s="95" t="str">
        <f>+IF(ISBLANK('Funding Info'!KL19),"",'Funding Info'!KL19)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Info'!CM23),"",'Funding Info'!CM23)</f>
        <v/>
      </c>
      <c r="G19" s="104" t="str">
        <f>+IF(ISBLANK('Funding Info'!CN23),"",'Funding Info'!CN23)</f>
        <v/>
      </c>
      <c r="H19" s="104">
        <f>+IF(ISBLANK('Funding Info'!CO23),"",'Funding Info'!CO23)</f>
        <v>0</v>
      </c>
      <c r="I19" s="95" t="str">
        <f>+IF(ISBLANK('Funding Info'!KL23),"",'Funding Info'!KL23)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Info'!CM24),"",'Funding Info'!CM24)</f>
        <v/>
      </c>
      <c r="G20" s="104" t="str">
        <f>+IF(ISBLANK('Funding Info'!CN24),"",'Funding Info'!CN24)</f>
        <v/>
      </c>
      <c r="H20" s="104">
        <f>+IF(ISBLANK('Funding Info'!CO24),"",'Funding Info'!CO24)</f>
        <v>0</v>
      </c>
      <c r="I20" s="95" t="str">
        <f>+IF(ISBLANK('Funding Info'!KL24),"",'Funding Info'!KL24)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Info'!CM25),"",'Funding Info'!CM25)</f>
        <v/>
      </c>
      <c r="G21" s="104" t="str">
        <f>+IF(ISBLANK('Funding Info'!CN25),"",'Funding Info'!CN25)</f>
        <v/>
      </c>
      <c r="H21" s="104">
        <f>+IF(ISBLANK('Funding Info'!CO25),"",'Funding Info'!CO25)</f>
        <v>0</v>
      </c>
      <c r="I21" s="95" t="str">
        <f>+IF(ISBLANK('Funding Info'!KL25),"",'Funding Info'!KL25)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Info'!CM26),"",'Funding Info'!CM26)</f>
        <v/>
      </c>
      <c r="G22" s="104" t="str">
        <f>+IF(ISBLANK('Funding Info'!CN26),"",'Funding Info'!CN26)</f>
        <v/>
      </c>
      <c r="H22" s="104">
        <f>+IF(ISBLANK('Funding Info'!CO26),"",'Funding Info'!CO26)</f>
        <v>0</v>
      </c>
      <c r="I22" s="95" t="str">
        <f>+IF(ISBLANK('Funding Info'!KL26),"",'Funding Info'!KL26)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Info'!CM27),"",'Funding Info'!CM27)</f>
        <v/>
      </c>
      <c r="G23" s="104" t="str">
        <f>+IF(ISBLANK('Funding Info'!CN27),"",'Funding Info'!CN27)</f>
        <v/>
      </c>
      <c r="H23" s="104">
        <f>+IF(ISBLANK('Funding Info'!CO27),"",'Funding Info'!CO27)</f>
        <v>0</v>
      </c>
      <c r="I23" s="95" t="str">
        <f>+IF(ISBLANK('Funding Info'!KL27),"",'Funding Info'!KL27)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Info'!CM28),"",'Funding Info'!CM28)</f>
        <v/>
      </c>
      <c r="G24" s="104" t="str">
        <f>+IF(ISBLANK('Funding Info'!CN28),"",'Funding Info'!CN28)</f>
        <v/>
      </c>
      <c r="H24" s="104">
        <f>+IF(ISBLANK('Funding Info'!CO28),"",'Funding Info'!CO28)</f>
        <v>0</v>
      </c>
      <c r="I24" s="95" t="str">
        <f>+IF(ISBLANK('Funding Info'!KL28),"",'Funding Info'!KL28)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Info'!CM29),"",'Funding Info'!CM29)</f>
        <v/>
      </c>
      <c r="G25" s="104" t="str">
        <f>+IF(ISBLANK('Funding Info'!CN29),"",'Funding Info'!CN29)</f>
        <v/>
      </c>
      <c r="H25" s="104">
        <f>+IF(ISBLANK('Funding Info'!CO29),"",'Funding Info'!CO29)</f>
        <v>0</v>
      </c>
      <c r="I25" s="95" t="str">
        <f>+IF(ISBLANK('Funding Info'!KL29),"",'Funding Info'!KL29)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Info'!CM30),"",'Funding Info'!CM30)</f>
        <v/>
      </c>
      <c r="G26" s="104" t="str">
        <f>+IF(ISBLANK('Funding Info'!CN30),"",'Funding Info'!CN30)</f>
        <v/>
      </c>
      <c r="H26" s="104">
        <f>+IF(ISBLANK('Funding Info'!CO30),"",'Funding Info'!CO30)</f>
        <v>0</v>
      </c>
      <c r="I26" s="95" t="str">
        <f>+IF(ISBLANK('Funding Info'!KL30),"",'Funding Info'!KL30)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Info'!CM31),"",'Funding Info'!CM31)</f>
        <v/>
      </c>
      <c r="G27" s="104" t="str">
        <f>+IF(ISBLANK('Funding Info'!CN31),"",'Funding Info'!CN31)</f>
        <v/>
      </c>
      <c r="H27" s="104">
        <f>+IF(ISBLANK('Funding Info'!CO31),"",'Funding Info'!CO31)</f>
        <v>0</v>
      </c>
      <c r="I27" s="95" t="str">
        <f>+IF(ISBLANK('Funding Info'!KL31),"",'Funding Info'!KL31)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Info'!CM32),"",'Funding Info'!CM32)</f>
        <v/>
      </c>
      <c r="G28" s="104" t="str">
        <f>+IF(ISBLANK('Funding Info'!CN32),"",'Funding Info'!CN32)</f>
        <v/>
      </c>
      <c r="H28" s="104">
        <f>+IF(ISBLANK('Funding Info'!CO32),"",'Funding Info'!CO32)</f>
        <v>0</v>
      </c>
      <c r="I28" s="95" t="str">
        <f>+IF(ISBLANK('Funding Info'!KL32),"",'Funding Info'!KL32)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Info'!CM33),"",'Funding Info'!CM33)</f>
        <v/>
      </c>
      <c r="G29" s="104" t="str">
        <f>+IF(ISBLANK('Funding Info'!CN33),"",'Funding Info'!CN33)</f>
        <v/>
      </c>
      <c r="H29" s="104">
        <f>+IF(ISBLANK('Funding Info'!CO33),"",'Funding Info'!CO33)</f>
        <v>0</v>
      </c>
      <c r="I29" s="95" t="str">
        <f>+IF(ISBLANK('Funding Info'!KL33),"",'Funding Info'!KL33)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Info'!CM35),"",'Funding Info'!CM35)</f>
        <v/>
      </c>
      <c r="G30" s="104" t="str">
        <f>+IF(ISBLANK('Funding Info'!CN35),"",'Funding Info'!CN35)</f>
        <v/>
      </c>
      <c r="H30" s="104">
        <f>+IF(ISBLANK('Funding Info'!CO35),"",'Funding Info'!CO35)</f>
        <v>0</v>
      </c>
      <c r="I30" s="95" t="str">
        <f>+IF(ISBLANK('Funding Info'!KL35),"",'Funding Info'!KL35)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Info'!CM36),"",'Funding Info'!CM36)</f>
        <v/>
      </c>
      <c r="G31" s="104" t="str">
        <f>+IF(ISBLANK('Funding Info'!CN36),"",'Funding Info'!CN36)</f>
        <v/>
      </c>
      <c r="H31" s="104">
        <f>+IF(ISBLANK('Funding Info'!CO36),"",'Funding Info'!CO36)</f>
        <v>0</v>
      </c>
      <c r="I31" s="95" t="str">
        <f>+IF(ISBLANK('Funding Info'!KL36),"",'Funding Info'!KL36)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Info'!CM37),"",'Funding Info'!CM37)</f>
        <v/>
      </c>
      <c r="G32" s="104" t="str">
        <f>+IF(ISBLANK('Funding Info'!CN37),"",'Funding Info'!CN37)</f>
        <v/>
      </c>
      <c r="H32" s="104">
        <f>+IF(ISBLANK('Funding Info'!CO37),"",'Funding Info'!CO37)</f>
        <v>0</v>
      </c>
      <c r="I32" s="95" t="str">
        <f>+IF(ISBLANK('Funding Info'!KL37),"",'Funding Info'!KL37)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Info'!CM38),"",'Funding Info'!CM38)</f>
        <v/>
      </c>
      <c r="G33" s="104" t="str">
        <f>+IF(ISBLANK('Funding Info'!CN38),"",'Funding Info'!CN38)</f>
        <v/>
      </c>
      <c r="H33" s="104">
        <f>+IF(ISBLANK('Funding Info'!CO38),"",'Funding Info'!CO38)</f>
        <v>0</v>
      </c>
      <c r="I33" s="95" t="str">
        <f>+IF(ISBLANK('Funding Info'!KL38),"",'Funding Info'!KL38)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Info'!CM39),"",'Funding Info'!CM39)</f>
        <v/>
      </c>
      <c r="G34" s="104" t="str">
        <f>+IF(ISBLANK('Funding Info'!CN39),"",'Funding Info'!CN39)</f>
        <v/>
      </c>
      <c r="H34" s="104">
        <f>+IF(ISBLANK('Funding Info'!CO39),"",'Funding Info'!CO39)</f>
        <v>0</v>
      </c>
      <c r="I34" s="95" t="str">
        <f>+IF(ISBLANK('Funding Info'!KL39),"",'Funding Info'!KL39)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18390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[1]Overview!B33</f>
        <v>Greendale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[1]Overview!C33</f>
        <v>703090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Info'!CP3),"",'Funding Info'!CP3)</f>
        <v>758</v>
      </c>
      <c r="G5" s="104" t="str">
        <f>+IF(ISBLANK('Funding Info'!CQ3),"",'Funding Info'!CQ3)</f>
        <v/>
      </c>
      <c r="H5" s="104">
        <f>+IF(ISBLANK('Funding Info'!CR3),"",'Funding Info'!CR3)</f>
        <v>758</v>
      </c>
      <c r="I5" s="95" t="str">
        <f>+IF(ISBLANK('Funding Info'!KM3),"",'Funding Info'!KM3)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Info'!CP5),"",'Funding Info'!CP5)</f>
        <v/>
      </c>
      <c r="G6" s="104" t="str">
        <f>+IF(ISBLANK('Funding Info'!CQ5),"",'Funding Info'!CQ5)</f>
        <v/>
      </c>
      <c r="H6" s="104">
        <f>+IF(ISBLANK('Funding Info'!CR5),"",'Funding Info'!CR5)</f>
        <v>0</v>
      </c>
      <c r="I6" s="95" t="str">
        <f>+IF(ISBLANK('Funding Info'!KM5),"",'Funding Info'!KM5)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Info'!CP7),"",'Funding Info'!CP7)</f>
        <v/>
      </c>
      <c r="G7" s="104" t="str">
        <f>+IF(ISBLANK('Funding Info'!CQ7),"",'Funding Info'!CQ7)</f>
        <v/>
      </c>
      <c r="H7" s="104">
        <f>+IF(ISBLANK('Funding Info'!CR7),"",'Funding Info'!CR7)</f>
        <v>0</v>
      </c>
      <c r="I7" s="95" t="str">
        <f>+IF(ISBLANK('Funding Info'!KM7),"",'Funding Info'!KM7)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Info'!CP8),"",'Funding Info'!CP8)</f>
        <v/>
      </c>
      <c r="G8" s="104" t="str">
        <f>+IF(ISBLANK('Funding Info'!CQ8),"",'Funding Info'!CQ8)</f>
        <v/>
      </c>
      <c r="H8" s="104">
        <f>+IF(ISBLANK('Funding Info'!CR8),"",'Funding Info'!CR8)</f>
        <v>0</v>
      </c>
      <c r="I8" s="95" t="str">
        <f>+IF(ISBLANK('Funding Info'!KM8),"",'Funding Info'!KM8)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Info'!CP9),"",'Funding Info'!CP9)</f>
        <v/>
      </c>
      <c r="G9" s="104" t="str">
        <f>+IF(ISBLANK('Funding Info'!CQ9),"",'Funding Info'!CQ9)</f>
        <v/>
      </c>
      <c r="H9" s="104">
        <f>+IF(ISBLANK('Funding Info'!CR9),"",'Funding Info'!CR9)</f>
        <v>0</v>
      </c>
      <c r="I9" s="95" t="str">
        <f>+IF(ISBLANK('Funding Info'!KM9),"",'Funding Info'!KM9)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Info'!CP10),"",'Funding Info'!CP10)</f>
        <v/>
      </c>
      <c r="G10" s="104" t="str">
        <f>+IF(ISBLANK('Funding Info'!CQ10),"",'Funding Info'!CQ10)</f>
        <v/>
      </c>
      <c r="H10" s="104">
        <f>+IF(ISBLANK('Funding Info'!CR10),"",'Funding Info'!CR10)</f>
        <v>0</v>
      </c>
      <c r="I10" s="95" t="str">
        <f>+IF(ISBLANK('Funding Info'!KM10),"",'Funding Info'!KM10)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Info'!CP11),"",'Funding Info'!CP11)</f>
        <v/>
      </c>
      <c r="G11" s="104" t="str">
        <f>+IF(ISBLANK('Funding Info'!CQ11),"",'Funding Info'!CQ11)</f>
        <v/>
      </c>
      <c r="H11" s="104">
        <f>+IF(ISBLANK('Funding Info'!CR11),"",'Funding Info'!CR11)</f>
        <v>0</v>
      </c>
      <c r="I11" s="95" t="str">
        <f>+IF(ISBLANK('Funding Info'!KM11),"",'Funding Info'!KM11)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Info'!CP13),"",'Funding Info'!CP13)</f>
        <v/>
      </c>
      <c r="G12" s="104" t="str">
        <f>+IF(ISBLANK('Funding Info'!CQ13),"",'Funding Info'!CQ13)</f>
        <v/>
      </c>
      <c r="H12" s="104">
        <f>+IF(ISBLANK('Funding Info'!CR13),"",'Funding Info'!CR13)</f>
        <v>0</v>
      </c>
      <c r="I12" s="95" t="str">
        <f>+IF(ISBLANK('Funding Info'!KM13),"",'Funding Info'!KM13)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Info'!CP14),"",'Funding Info'!CP14)</f>
        <v/>
      </c>
      <c r="G13" s="104" t="str">
        <f>+IF(ISBLANK('Funding Info'!CQ14),"",'Funding Info'!CQ14)</f>
        <v/>
      </c>
      <c r="H13" s="104">
        <f>+IF(ISBLANK('Funding Info'!CR14),"",'Funding Info'!CR14)</f>
        <v>0</v>
      </c>
      <c r="I13" s="95" t="str">
        <f>+IF(ISBLANK('Funding Info'!KM14),"",'Funding Info'!KM14)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Info'!CP15),"",'Funding Info'!CP15)</f>
        <v/>
      </c>
      <c r="G14" s="104" t="str">
        <f>+IF(ISBLANK('Funding Info'!CQ15),"",'Funding Info'!CQ15)</f>
        <v/>
      </c>
      <c r="H14" s="104">
        <f>+IF(ISBLANK('Funding Info'!CR15),"",'Funding Info'!CR15)</f>
        <v>0</v>
      </c>
      <c r="I14" s="95" t="str">
        <f>+IF(ISBLANK('Funding Info'!KM15),"",'Funding Info'!KM15)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Info'!CP16),"",'Funding Info'!CP16)</f>
        <v>2816</v>
      </c>
      <c r="G15" s="104" t="str">
        <f>+IF(ISBLANK('Funding Info'!CQ16),"",'Funding Info'!CQ16)</f>
        <v/>
      </c>
      <c r="H15" s="104">
        <f>+IF(ISBLANK('Funding Info'!CR16),"",'Funding Info'!CR16)</f>
        <v>2816</v>
      </c>
      <c r="I15" s="95" t="str">
        <f>+IF(ISBLANK('Funding Info'!KM16),"",'Funding Info'!KM16)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Info'!CP17),"",'Funding Info'!CP17)</f>
        <v/>
      </c>
      <c r="G16" s="104" t="str">
        <f>+IF(ISBLANK('Funding Info'!CQ17),"",'Funding Info'!CQ17)</f>
        <v/>
      </c>
      <c r="H16" s="104">
        <f>+IF(ISBLANK('Funding Info'!CR17),"",'Funding Info'!CR17)</f>
        <v>0</v>
      </c>
      <c r="I16" s="95" t="str">
        <f>+IF(ISBLANK('Funding Info'!KM17),"",'Funding Info'!KM17)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Info'!CP18),"",'Funding Info'!CP18)</f>
        <v>3611</v>
      </c>
      <c r="G17" s="104" t="str">
        <f>+IF(ISBLANK('Funding Info'!CQ18),"",'Funding Info'!CQ18)</f>
        <v/>
      </c>
      <c r="H17" s="104">
        <f>+IF(ISBLANK('Funding Info'!CR18),"",'Funding Info'!CR18)</f>
        <v>3611</v>
      </c>
      <c r="I17" s="95" t="str">
        <f>+IF(ISBLANK('Funding Info'!KM18),"",'Funding Info'!KM18)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Info'!CP19),"",'Funding Info'!CP19)</f>
        <v/>
      </c>
      <c r="G18" s="104" t="str">
        <f>+IF(ISBLANK('Funding Info'!CQ19),"",'Funding Info'!CQ19)</f>
        <v/>
      </c>
      <c r="H18" s="104">
        <f>+IF(ISBLANK('Funding Info'!CR19),"",'Funding Info'!CR19)</f>
        <v>0</v>
      </c>
      <c r="I18" s="95" t="str">
        <f>+IF(ISBLANK('Funding Info'!KM19),"",'Funding Info'!KM19)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Info'!CP23),"",'Funding Info'!CP23)</f>
        <v/>
      </c>
      <c r="G19" s="104" t="str">
        <f>+IF(ISBLANK('Funding Info'!CQ23),"",'Funding Info'!CQ23)</f>
        <v/>
      </c>
      <c r="H19" s="104">
        <f>+IF(ISBLANK('Funding Info'!CR23),"",'Funding Info'!CR23)</f>
        <v>0</v>
      </c>
      <c r="I19" s="95" t="str">
        <f>+IF(ISBLANK('Funding Info'!KM23),"",'Funding Info'!KM23)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Info'!CP24),"",'Funding Info'!CP24)</f>
        <v/>
      </c>
      <c r="G20" s="104" t="str">
        <f>+IF(ISBLANK('Funding Info'!CQ24),"",'Funding Info'!CQ24)</f>
        <v/>
      </c>
      <c r="H20" s="104">
        <f>+IF(ISBLANK('Funding Info'!CR24),"",'Funding Info'!CR24)</f>
        <v>0</v>
      </c>
      <c r="I20" s="95" t="str">
        <f>+IF(ISBLANK('Funding Info'!KM24),"",'Funding Info'!KM24)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Info'!CP25),"",'Funding Info'!CP25)</f>
        <v/>
      </c>
      <c r="G21" s="104" t="str">
        <f>+IF(ISBLANK('Funding Info'!CQ25),"",'Funding Info'!CQ25)</f>
        <v/>
      </c>
      <c r="H21" s="104">
        <f>+IF(ISBLANK('Funding Info'!CR25),"",'Funding Info'!CR25)</f>
        <v>0</v>
      </c>
      <c r="I21" s="95" t="str">
        <f>+IF(ISBLANK('Funding Info'!KM25),"",'Funding Info'!KM25)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Info'!CP26),"",'Funding Info'!CP26)</f>
        <v/>
      </c>
      <c r="G22" s="104" t="str">
        <f>+IF(ISBLANK('Funding Info'!CQ26),"",'Funding Info'!CQ26)</f>
        <v/>
      </c>
      <c r="H22" s="104">
        <f>+IF(ISBLANK('Funding Info'!CR26),"",'Funding Info'!CR26)</f>
        <v>0</v>
      </c>
      <c r="I22" s="95" t="str">
        <f>+IF(ISBLANK('Funding Info'!KM26),"",'Funding Info'!KM26)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Info'!CP27),"",'Funding Info'!CP27)</f>
        <v/>
      </c>
      <c r="G23" s="104" t="str">
        <f>+IF(ISBLANK('Funding Info'!CQ27),"",'Funding Info'!CQ27)</f>
        <v/>
      </c>
      <c r="H23" s="104">
        <f>+IF(ISBLANK('Funding Info'!CR27),"",'Funding Info'!CR27)</f>
        <v>0</v>
      </c>
      <c r="I23" s="95" t="str">
        <f>+IF(ISBLANK('Funding Info'!KM27),"",'Funding Info'!KM27)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Info'!CP28),"",'Funding Info'!CP28)</f>
        <v/>
      </c>
      <c r="G24" s="104" t="str">
        <f>+IF(ISBLANK('Funding Info'!CQ28),"",'Funding Info'!CQ28)</f>
        <v/>
      </c>
      <c r="H24" s="104">
        <f>+IF(ISBLANK('Funding Info'!CR28),"",'Funding Info'!CR28)</f>
        <v>0</v>
      </c>
      <c r="I24" s="95" t="str">
        <f>+IF(ISBLANK('Funding Info'!KM28),"",'Funding Info'!KM28)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Info'!CP29),"",'Funding Info'!CP29)</f>
        <v/>
      </c>
      <c r="G25" s="104" t="str">
        <f>+IF(ISBLANK('Funding Info'!CQ29),"",'Funding Info'!CQ29)</f>
        <v/>
      </c>
      <c r="H25" s="104">
        <f>+IF(ISBLANK('Funding Info'!CR29),"",'Funding Info'!CR29)</f>
        <v>0</v>
      </c>
      <c r="I25" s="95" t="str">
        <f>+IF(ISBLANK('Funding Info'!KM29),"",'Funding Info'!KM29)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Info'!CP30),"",'Funding Info'!CP30)</f>
        <v/>
      </c>
      <c r="G26" s="104" t="str">
        <f>+IF(ISBLANK('Funding Info'!CQ30),"",'Funding Info'!CQ30)</f>
        <v/>
      </c>
      <c r="H26" s="104">
        <f>+IF(ISBLANK('Funding Info'!CR30),"",'Funding Info'!CR30)</f>
        <v>0</v>
      </c>
      <c r="I26" s="95" t="str">
        <f>+IF(ISBLANK('Funding Info'!KM30),"",'Funding Info'!KM30)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Info'!CP31),"",'Funding Info'!CP31)</f>
        <v/>
      </c>
      <c r="G27" s="104" t="str">
        <f>+IF(ISBLANK('Funding Info'!CQ31),"",'Funding Info'!CQ31)</f>
        <v/>
      </c>
      <c r="H27" s="104">
        <f>+IF(ISBLANK('Funding Info'!CR31),"",'Funding Info'!CR31)</f>
        <v>0</v>
      </c>
      <c r="I27" s="95" t="str">
        <f>+IF(ISBLANK('Funding Info'!KM31),"",'Funding Info'!KM31)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Info'!CP32),"",'Funding Info'!CP32)</f>
        <v/>
      </c>
      <c r="G28" s="104" t="str">
        <f>+IF(ISBLANK('Funding Info'!CQ32),"",'Funding Info'!CQ32)</f>
        <v/>
      </c>
      <c r="H28" s="104">
        <f>+IF(ISBLANK('Funding Info'!CR32),"",'Funding Info'!CR32)</f>
        <v>0</v>
      </c>
      <c r="I28" s="95" t="str">
        <f>+IF(ISBLANK('Funding Info'!KM32),"",'Funding Info'!KM32)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Info'!CP33),"",'Funding Info'!CP33)</f>
        <v/>
      </c>
      <c r="G29" s="104" t="str">
        <f>+IF(ISBLANK('Funding Info'!CQ33),"",'Funding Info'!CQ33)</f>
        <v/>
      </c>
      <c r="H29" s="104">
        <f>+IF(ISBLANK('Funding Info'!CR33),"",'Funding Info'!CR33)</f>
        <v>0</v>
      </c>
      <c r="I29" s="95" t="str">
        <f>+IF(ISBLANK('Funding Info'!KM33),"",'Funding Info'!KM33)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Info'!CP35),"",'Funding Info'!CP35)</f>
        <v/>
      </c>
      <c r="G30" s="104" t="str">
        <f>+IF(ISBLANK('Funding Info'!CQ35),"",'Funding Info'!CQ35)</f>
        <v/>
      </c>
      <c r="H30" s="104">
        <f>+IF(ISBLANK('Funding Info'!CR35),"",'Funding Info'!CR35)</f>
        <v>0</v>
      </c>
      <c r="I30" s="95" t="str">
        <f>+IF(ISBLANK('Funding Info'!KM35),"",'Funding Info'!KM35)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Info'!CP36),"",'Funding Info'!CP36)</f>
        <v/>
      </c>
      <c r="G31" s="104" t="str">
        <f>+IF(ISBLANK('Funding Info'!CQ36),"",'Funding Info'!CQ36)</f>
        <v/>
      </c>
      <c r="H31" s="104">
        <f>+IF(ISBLANK('Funding Info'!CR36),"",'Funding Info'!CR36)</f>
        <v>0</v>
      </c>
      <c r="I31" s="95" t="str">
        <f>+IF(ISBLANK('Funding Info'!KM36),"",'Funding Info'!KM36)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Info'!CP37),"",'Funding Info'!CP37)</f>
        <v/>
      </c>
      <c r="G32" s="104" t="str">
        <f>+IF(ISBLANK('Funding Info'!CQ37),"",'Funding Info'!CQ37)</f>
        <v/>
      </c>
      <c r="H32" s="104">
        <f>+IF(ISBLANK('Funding Info'!CR37),"",'Funding Info'!CR37)</f>
        <v>0</v>
      </c>
      <c r="I32" s="95" t="str">
        <f>+IF(ISBLANK('Funding Info'!KM37),"",'Funding Info'!KM37)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Info'!CP38),"",'Funding Info'!CP38)</f>
        <v/>
      </c>
      <c r="G33" s="104" t="str">
        <f>+IF(ISBLANK('Funding Info'!CQ38),"",'Funding Info'!CQ38)</f>
        <v/>
      </c>
      <c r="H33" s="104">
        <f>+IF(ISBLANK('Funding Info'!CR38),"",'Funding Info'!CR38)</f>
        <v>0</v>
      </c>
      <c r="I33" s="95" t="str">
        <f>+IF(ISBLANK('Funding Info'!KM38),"",'Funding Info'!KM38)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Info'!CP39),"",'Funding Info'!CP39)</f>
        <v/>
      </c>
      <c r="G34" s="104" t="str">
        <f>+IF(ISBLANK('Funding Info'!CQ39),"",'Funding Info'!CQ39)</f>
        <v/>
      </c>
      <c r="H34" s="104">
        <f>+IF(ISBLANK('Funding Info'!CR39),"",'Funding Info'!CR39)</f>
        <v>0</v>
      </c>
      <c r="I34" s="95" t="str">
        <f>+IF(ISBLANK('Funding Info'!KM39),"",'Funding Info'!KM39)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7185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[1]Overview!B34</f>
        <v>Greenfield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[1]Overview!C34</f>
        <v>472803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Info'!CS3),"",'Funding Info'!CS3)</f>
        <v>1404</v>
      </c>
      <c r="G5" s="104" t="str">
        <f>+IF(ISBLANK('Funding Info'!CT3),"",'Funding Info'!CT3)</f>
        <v/>
      </c>
      <c r="H5" s="104">
        <f>+IF(ISBLANK('Funding Info'!CU3),"",'Funding Info'!CU3)</f>
        <v>1404</v>
      </c>
      <c r="I5" s="95" t="str">
        <f>+IF(ISBLANK('Funding Info'!KN3),"",'Funding Info'!KN3)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Info'!CS5),"",'Funding Info'!CS5)</f>
        <v/>
      </c>
      <c r="G6" s="104" t="str">
        <f>+IF(ISBLANK('Funding Info'!CT5),"",'Funding Info'!CT5)</f>
        <v/>
      </c>
      <c r="H6" s="104">
        <f>+IF(ISBLANK('Funding Info'!CU5),"",'Funding Info'!CU5)</f>
        <v>0</v>
      </c>
      <c r="I6" s="95" t="str">
        <f>+IF(ISBLANK('Funding Info'!KN5),"",'Funding Info'!KN5)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Info'!CS7),"",'Funding Info'!CS7)</f>
        <v/>
      </c>
      <c r="G7" s="104" t="str">
        <f>+IF(ISBLANK('Funding Info'!CT7),"",'Funding Info'!CT7)</f>
        <v/>
      </c>
      <c r="H7" s="104">
        <f>+IF(ISBLANK('Funding Info'!CU7),"",'Funding Info'!CU7)</f>
        <v>0</v>
      </c>
      <c r="I7" s="95" t="str">
        <f>+IF(ISBLANK('Funding Info'!KN7),"",'Funding Info'!KN7)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Info'!CS8),"",'Funding Info'!CS8)</f>
        <v/>
      </c>
      <c r="G8" s="104" t="str">
        <f>+IF(ISBLANK('Funding Info'!CT8),"",'Funding Info'!CT8)</f>
        <v/>
      </c>
      <c r="H8" s="104">
        <f>+IF(ISBLANK('Funding Info'!CU8),"",'Funding Info'!CU8)</f>
        <v>0</v>
      </c>
      <c r="I8" s="95" t="str">
        <f>+IF(ISBLANK('Funding Info'!KN8),"",'Funding Info'!KN8)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Info'!CS9),"",'Funding Info'!CS9)</f>
        <v/>
      </c>
      <c r="G9" s="104" t="str">
        <f>+IF(ISBLANK('Funding Info'!CT9),"",'Funding Info'!CT9)</f>
        <v/>
      </c>
      <c r="H9" s="104">
        <f>+IF(ISBLANK('Funding Info'!CU9),"",'Funding Info'!CU9)</f>
        <v>0</v>
      </c>
      <c r="I9" s="95" t="str">
        <f>+IF(ISBLANK('Funding Info'!KN9),"",'Funding Info'!KN9)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Info'!CS10),"",'Funding Info'!CS10)</f>
        <v/>
      </c>
      <c r="G10" s="104" t="str">
        <f>+IF(ISBLANK('Funding Info'!CT10),"",'Funding Info'!CT10)</f>
        <v/>
      </c>
      <c r="H10" s="104">
        <f>+IF(ISBLANK('Funding Info'!CU10),"",'Funding Info'!CU10)</f>
        <v>0</v>
      </c>
      <c r="I10" s="95" t="str">
        <f>+IF(ISBLANK('Funding Info'!KN10),"",'Funding Info'!KN10)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Info'!CS11),"",'Funding Info'!CS11)</f>
        <v/>
      </c>
      <c r="G11" s="104" t="str">
        <f>+IF(ISBLANK('Funding Info'!CT11),"",'Funding Info'!CT11)</f>
        <v/>
      </c>
      <c r="H11" s="104">
        <f>+IF(ISBLANK('Funding Info'!CU11),"",'Funding Info'!CU11)</f>
        <v>0</v>
      </c>
      <c r="I11" s="95" t="str">
        <f>+IF(ISBLANK('Funding Info'!KN11),"",'Funding Info'!KN11)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Info'!CS13),"",'Funding Info'!CS13)</f>
        <v/>
      </c>
      <c r="G12" s="104" t="str">
        <f>+IF(ISBLANK('Funding Info'!CT13),"",'Funding Info'!CT13)</f>
        <v/>
      </c>
      <c r="H12" s="104">
        <f>+IF(ISBLANK('Funding Info'!CU13),"",'Funding Info'!CU13)</f>
        <v>0</v>
      </c>
      <c r="I12" s="95" t="str">
        <f>+IF(ISBLANK('Funding Info'!KN13),"",'Funding Info'!KN13)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Info'!CS14),"",'Funding Info'!CS14)</f>
        <v/>
      </c>
      <c r="G13" s="104" t="str">
        <f>+IF(ISBLANK('Funding Info'!CT14),"",'Funding Info'!CT14)</f>
        <v/>
      </c>
      <c r="H13" s="104">
        <f>+IF(ISBLANK('Funding Info'!CU14),"",'Funding Info'!CU14)</f>
        <v>0</v>
      </c>
      <c r="I13" s="95" t="str">
        <f>+IF(ISBLANK('Funding Info'!KN14),"",'Funding Info'!KN14)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Info'!CS15),"",'Funding Info'!CS15)</f>
        <v/>
      </c>
      <c r="G14" s="104" t="str">
        <f>+IF(ISBLANK('Funding Info'!CT15),"",'Funding Info'!CT15)</f>
        <v/>
      </c>
      <c r="H14" s="104">
        <f>+IF(ISBLANK('Funding Info'!CU15),"",'Funding Info'!CU15)</f>
        <v>0</v>
      </c>
      <c r="I14" s="95" t="str">
        <f>+IF(ISBLANK('Funding Info'!KN15),"",'Funding Info'!KN15)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Info'!CS16),"",'Funding Info'!CS16)</f>
        <v>8973</v>
      </c>
      <c r="G15" s="104" t="str">
        <f>+IF(ISBLANK('Funding Info'!CT16),"",'Funding Info'!CT16)</f>
        <v/>
      </c>
      <c r="H15" s="104">
        <f>+IF(ISBLANK('Funding Info'!CU16),"",'Funding Info'!CU16)</f>
        <v>8973</v>
      </c>
      <c r="I15" s="95" t="str">
        <f>+IF(ISBLANK('Funding Info'!KN16),"",'Funding Info'!KN16)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Info'!CS17),"",'Funding Info'!CS17)</f>
        <v/>
      </c>
      <c r="G16" s="104" t="str">
        <f>+IF(ISBLANK('Funding Info'!CT17),"",'Funding Info'!CT17)</f>
        <v/>
      </c>
      <c r="H16" s="104">
        <f>+IF(ISBLANK('Funding Info'!CU17),"",'Funding Info'!CU17)</f>
        <v>0</v>
      </c>
      <c r="I16" s="95" t="str">
        <f>+IF(ISBLANK('Funding Info'!KN17),"",'Funding Info'!KN17)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Info'!CS18),"",'Funding Info'!CS18)</f>
        <v>12886</v>
      </c>
      <c r="G17" s="104" t="str">
        <f>+IF(ISBLANK('Funding Info'!CT18),"",'Funding Info'!CT18)</f>
        <v/>
      </c>
      <c r="H17" s="104">
        <f>+IF(ISBLANK('Funding Info'!CU18),"",'Funding Info'!CU18)</f>
        <v>12886</v>
      </c>
      <c r="I17" s="95" t="str">
        <f>+IF(ISBLANK('Funding Info'!KN18),"",'Funding Info'!KN18)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Info'!CS19),"",'Funding Info'!CS19)</f>
        <v/>
      </c>
      <c r="G18" s="104" t="str">
        <f>+IF(ISBLANK('Funding Info'!CT19),"",'Funding Info'!CT19)</f>
        <v/>
      </c>
      <c r="H18" s="104">
        <f>+IF(ISBLANK('Funding Info'!CU19),"",'Funding Info'!CU19)</f>
        <v>0</v>
      </c>
      <c r="I18" s="95" t="str">
        <f>+IF(ISBLANK('Funding Info'!KN19),"",'Funding Info'!KN19)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Info'!CS23),"",'Funding Info'!CS23)</f>
        <v/>
      </c>
      <c r="G19" s="104" t="str">
        <f>+IF(ISBLANK('Funding Info'!CT23),"",'Funding Info'!CT23)</f>
        <v/>
      </c>
      <c r="H19" s="104">
        <f>+IF(ISBLANK('Funding Info'!CU23),"",'Funding Info'!CU23)</f>
        <v>0</v>
      </c>
      <c r="I19" s="95" t="str">
        <f>+IF(ISBLANK('Funding Info'!KN23),"",'Funding Info'!KN23)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Info'!CS24),"",'Funding Info'!CS24)</f>
        <v/>
      </c>
      <c r="G20" s="104" t="str">
        <f>+IF(ISBLANK('Funding Info'!CT24),"",'Funding Info'!CT24)</f>
        <v/>
      </c>
      <c r="H20" s="104">
        <f>+IF(ISBLANK('Funding Info'!CU24),"",'Funding Info'!CU24)</f>
        <v>0</v>
      </c>
      <c r="I20" s="95" t="str">
        <f>+IF(ISBLANK('Funding Info'!KN24),"",'Funding Info'!KN24)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Info'!CS25),"",'Funding Info'!CS25)</f>
        <v/>
      </c>
      <c r="G21" s="104" t="str">
        <f>+IF(ISBLANK('Funding Info'!CT25),"",'Funding Info'!CT25)</f>
        <v/>
      </c>
      <c r="H21" s="104">
        <f>+IF(ISBLANK('Funding Info'!CU25),"",'Funding Info'!CU25)</f>
        <v>0</v>
      </c>
      <c r="I21" s="95" t="str">
        <f>+IF(ISBLANK('Funding Info'!KN25),"",'Funding Info'!KN25)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Info'!CS26),"",'Funding Info'!CS26)</f>
        <v/>
      </c>
      <c r="G22" s="104" t="str">
        <f>+IF(ISBLANK('Funding Info'!CT26),"",'Funding Info'!CT26)</f>
        <v/>
      </c>
      <c r="H22" s="104">
        <f>+IF(ISBLANK('Funding Info'!CU26),"",'Funding Info'!CU26)</f>
        <v>0</v>
      </c>
      <c r="I22" s="95" t="str">
        <f>+IF(ISBLANK('Funding Info'!KN26),"",'Funding Info'!KN26)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Info'!CS27),"",'Funding Info'!CS27)</f>
        <v/>
      </c>
      <c r="G23" s="104" t="str">
        <f>+IF(ISBLANK('Funding Info'!CT27),"",'Funding Info'!CT27)</f>
        <v/>
      </c>
      <c r="H23" s="104">
        <f>+IF(ISBLANK('Funding Info'!CU27),"",'Funding Info'!CU27)</f>
        <v>0</v>
      </c>
      <c r="I23" s="95" t="str">
        <f>+IF(ISBLANK('Funding Info'!KN27),"",'Funding Info'!KN27)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Info'!CS28),"",'Funding Info'!CS28)</f>
        <v/>
      </c>
      <c r="G24" s="104" t="str">
        <f>+IF(ISBLANK('Funding Info'!CT28),"",'Funding Info'!CT28)</f>
        <v/>
      </c>
      <c r="H24" s="104">
        <f>+IF(ISBLANK('Funding Info'!CU28),"",'Funding Info'!CU28)</f>
        <v>0</v>
      </c>
      <c r="I24" s="95" t="str">
        <f>+IF(ISBLANK('Funding Info'!KN28),"",'Funding Info'!KN28)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Info'!CS29),"",'Funding Info'!CS29)</f>
        <v/>
      </c>
      <c r="G25" s="104" t="str">
        <f>+IF(ISBLANK('Funding Info'!CT29),"",'Funding Info'!CT29)</f>
        <v/>
      </c>
      <c r="H25" s="104">
        <f>+IF(ISBLANK('Funding Info'!CU29),"",'Funding Info'!CU29)</f>
        <v>0</v>
      </c>
      <c r="I25" s="95" t="str">
        <f>+IF(ISBLANK('Funding Info'!KN29),"",'Funding Info'!KN29)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Info'!CS30),"",'Funding Info'!CS30)</f>
        <v/>
      </c>
      <c r="G26" s="104" t="str">
        <f>+IF(ISBLANK('Funding Info'!CT30),"",'Funding Info'!CT30)</f>
        <v/>
      </c>
      <c r="H26" s="104">
        <f>+IF(ISBLANK('Funding Info'!CU30),"",'Funding Info'!CU30)</f>
        <v>0</v>
      </c>
      <c r="I26" s="95" t="str">
        <f>+IF(ISBLANK('Funding Info'!KN30),"",'Funding Info'!KN30)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Info'!CS31),"",'Funding Info'!CS31)</f>
        <v/>
      </c>
      <c r="G27" s="104" t="str">
        <f>+IF(ISBLANK('Funding Info'!CT31),"",'Funding Info'!CT31)</f>
        <v/>
      </c>
      <c r="H27" s="104">
        <f>+IF(ISBLANK('Funding Info'!CU31),"",'Funding Info'!CU31)</f>
        <v>0</v>
      </c>
      <c r="I27" s="95" t="str">
        <f>+IF(ISBLANK('Funding Info'!KN31),"",'Funding Info'!KN31)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Info'!CS32),"",'Funding Info'!CS32)</f>
        <v/>
      </c>
      <c r="G28" s="104" t="str">
        <f>+IF(ISBLANK('Funding Info'!CT32),"",'Funding Info'!CT32)</f>
        <v/>
      </c>
      <c r="H28" s="104">
        <f>+IF(ISBLANK('Funding Info'!CU32),"",'Funding Info'!CU32)</f>
        <v>0</v>
      </c>
      <c r="I28" s="95" t="str">
        <f>+IF(ISBLANK('Funding Info'!KN32),"",'Funding Info'!KN32)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Info'!CS33),"",'Funding Info'!CS33)</f>
        <v/>
      </c>
      <c r="G29" s="104" t="str">
        <f>+IF(ISBLANK('Funding Info'!CT33),"",'Funding Info'!CT33)</f>
        <v/>
      </c>
      <c r="H29" s="104">
        <f>+IF(ISBLANK('Funding Info'!CU33),"",'Funding Info'!CU33)</f>
        <v>0</v>
      </c>
      <c r="I29" s="95" t="str">
        <f>+IF(ISBLANK('Funding Info'!KN33),"",'Funding Info'!KN33)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Info'!CS35),"",'Funding Info'!CS35)</f>
        <v/>
      </c>
      <c r="G30" s="104" t="str">
        <f>+IF(ISBLANK('Funding Info'!CT35),"",'Funding Info'!CT35)</f>
        <v/>
      </c>
      <c r="H30" s="104">
        <f>+IF(ISBLANK('Funding Info'!CU35),"",'Funding Info'!CU35)</f>
        <v>0</v>
      </c>
      <c r="I30" s="95" t="str">
        <f>+IF(ISBLANK('Funding Info'!KN35),"",'Funding Info'!KN35)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Info'!CS36),"",'Funding Info'!CS36)</f>
        <v/>
      </c>
      <c r="G31" s="104" t="str">
        <f>+IF(ISBLANK('Funding Info'!CT36),"",'Funding Info'!CT36)</f>
        <v/>
      </c>
      <c r="H31" s="104">
        <f>+IF(ISBLANK('Funding Info'!CU36),"",'Funding Info'!CU36)</f>
        <v>0</v>
      </c>
      <c r="I31" s="95" t="str">
        <f>+IF(ISBLANK('Funding Info'!KN36),"",'Funding Info'!KN36)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Info'!CS37),"",'Funding Info'!CS37)</f>
        <v/>
      </c>
      <c r="G32" s="104" t="str">
        <f>+IF(ISBLANK('Funding Info'!CT37),"",'Funding Info'!CT37)</f>
        <v/>
      </c>
      <c r="H32" s="104">
        <f>+IF(ISBLANK('Funding Info'!CU37),"",'Funding Info'!CU37)</f>
        <v>0</v>
      </c>
      <c r="I32" s="95" t="str">
        <f>+IF(ISBLANK('Funding Info'!KN37),"",'Funding Info'!KN37)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Info'!CS38),"",'Funding Info'!CS38)</f>
        <v/>
      </c>
      <c r="G33" s="104" t="str">
        <f>+IF(ISBLANK('Funding Info'!CT38),"",'Funding Info'!CT38)</f>
        <v/>
      </c>
      <c r="H33" s="104">
        <f>+IF(ISBLANK('Funding Info'!CU38),"",'Funding Info'!CU38)</f>
        <v>0</v>
      </c>
      <c r="I33" s="95" t="str">
        <f>+IF(ISBLANK('Funding Info'!KN38),"",'Funding Info'!KN38)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Info'!CS39),"",'Funding Info'!CS39)</f>
        <v/>
      </c>
      <c r="G34" s="104" t="str">
        <f>+IF(ISBLANK('Funding Info'!CT39),"",'Funding Info'!CT39)</f>
        <v/>
      </c>
      <c r="H34" s="104">
        <f>+IF(ISBLANK('Funding Info'!CU39),"",'Funding Info'!CU39)</f>
        <v>0</v>
      </c>
      <c r="I34" s="95" t="str">
        <f>+IF(ISBLANK('Funding Info'!KN39),"",'Funding Info'!KN39)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23263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[1]Overview!B35</f>
        <v>Hales Corners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[1]Overview!C35</f>
        <v>472811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 t="str">
        <f>+IF(ISBLANK('Funding Info'!CV3),"",'Funding Info'!CV3)</f>
        <v/>
      </c>
      <c r="G5" s="104" t="str">
        <f>+IF(ISBLANK('Funding Info'!CW3),"",'Funding Info'!CW3)</f>
        <v/>
      </c>
      <c r="H5" s="104">
        <f>+IF(ISBLANK('Funding Info'!CX3),"",'Funding Info'!CX3)</f>
        <v>0</v>
      </c>
      <c r="I5" s="95" t="str">
        <f>+IF(ISBLANK('Funding Info'!KO3),"",'Funding Info'!KO3)</f>
        <v/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Info'!CV5),"",'Funding Info'!CV5)</f>
        <v/>
      </c>
      <c r="G6" s="104" t="str">
        <f>+IF(ISBLANK('Funding Info'!CW5),"",'Funding Info'!CW5)</f>
        <v/>
      </c>
      <c r="H6" s="104">
        <f>+IF(ISBLANK('Funding Info'!CX5),"",'Funding Info'!CX5)</f>
        <v>0</v>
      </c>
      <c r="I6" s="95" t="str">
        <f>+IF(ISBLANK('Funding Info'!KO5),"",'Funding Info'!KO5)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Info'!CV7),"",'Funding Info'!CV7)</f>
        <v/>
      </c>
      <c r="G7" s="104" t="str">
        <f>+IF(ISBLANK('Funding Info'!CW7),"",'Funding Info'!CW7)</f>
        <v/>
      </c>
      <c r="H7" s="104">
        <f>+IF(ISBLANK('Funding Info'!CX7),"",'Funding Info'!CX7)</f>
        <v>0</v>
      </c>
      <c r="I7" s="95" t="str">
        <f>+IF(ISBLANK('Funding Info'!KO7),"",'Funding Info'!KO7)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Info'!CV8),"",'Funding Info'!CV8)</f>
        <v/>
      </c>
      <c r="G8" s="104" t="str">
        <f>+IF(ISBLANK('Funding Info'!CW8),"",'Funding Info'!CW8)</f>
        <v/>
      </c>
      <c r="H8" s="104">
        <f>+IF(ISBLANK('Funding Info'!CX8),"",'Funding Info'!CX8)</f>
        <v>0</v>
      </c>
      <c r="I8" s="95" t="str">
        <f>+IF(ISBLANK('Funding Info'!KO8),"",'Funding Info'!KO8)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Info'!CV9),"",'Funding Info'!CV9)</f>
        <v/>
      </c>
      <c r="G9" s="104" t="str">
        <f>+IF(ISBLANK('Funding Info'!CW9),"",'Funding Info'!CW9)</f>
        <v/>
      </c>
      <c r="H9" s="104">
        <f>+IF(ISBLANK('Funding Info'!CX9),"",'Funding Info'!CX9)</f>
        <v>0</v>
      </c>
      <c r="I9" s="95" t="str">
        <f>+IF(ISBLANK('Funding Info'!KO9),"",'Funding Info'!KO9)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Info'!CV10),"",'Funding Info'!CV10)</f>
        <v/>
      </c>
      <c r="G10" s="104" t="str">
        <f>+IF(ISBLANK('Funding Info'!CW10),"",'Funding Info'!CW10)</f>
        <v/>
      </c>
      <c r="H10" s="104">
        <f>+IF(ISBLANK('Funding Info'!CX10),"",'Funding Info'!CX10)</f>
        <v>0</v>
      </c>
      <c r="I10" s="95" t="str">
        <f>+IF(ISBLANK('Funding Info'!KO10),"",'Funding Info'!KO10)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Info'!CV11),"",'Funding Info'!CV11)</f>
        <v/>
      </c>
      <c r="G11" s="104" t="str">
        <f>+IF(ISBLANK('Funding Info'!CW11),"",'Funding Info'!CW11)</f>
        <v/>
      </c>
      <c r="H11" s="104">
        <f>+IF(ISBLANK('Funding Info'!CX11),"",'Funding Info'!CX11)</f>
        <v>0</v>
      </c>
      <c r="I11" s="95" t="str">
        <f>+IF(ISBLANK('Funding Info'!KO11),"",'Funding Info'!KO11)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Info'!CV13),"",'Funding Info'!CV13)</f>
        <v/>
      </c>
      <c r="G12" s="104" t="str">
        <f>+IF(ISBLANK('Funding Info'!CW13),"",'Funding Info'!CW13)</f>
        <v/>
      </c>
      <c r="H12" s="104">
        <f>+IF(ISBLANK('Funding Info'!CX13),"",'Funding Info'!CX13)</f>
        <v>0</v>
      </c>
      <c r="I12" s="95" t="str">
        <f>+IF(ISBLANK('Funding Info'!KO13),"",'Funding Info'!KO13)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Info'!CV14),"",'Funding Info'!CV14)</f>
        <v/>
      </c>
      <c r="G13" s="104" t="str">
        <f>+IF(ISBLANK('Funding Info'!CW14),"",'Funding Info'!CW14)</f>
        <v/>
      </c>
      <c r="H13" s="104">
        <f>+IF(ISBLANK('Funding Info'!CX14),"",'Funding Info'!CX14)</f>
        <v>0</v>
      </c>
      <c r="I13" s="95" t="str">
        <f>+IF(ISBLANK('Funding Info'!KO14),"",'Funding Info'!KO14)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Info'!CV15),"",'Funding Info'!CV15)</f>
        <v/>
      </c>
      <c r="G14" s="104" t="str">
        <f>+IF(ISBLANK('Funding Info'!CW15),"",'Funding Info'!CW15)</f>
        <v/>
      </c>
      <c r="H14" s="104">
        <f>+IF(ISBLANK('Funding Info'!CX15),"",'Funding Info'!CX15)</f>
        <v>0</v>
      </c>
      <c r="I14" s="95" t="str">
        <f>+IF(ISBLANK('Funding Info'!KO15),"",'Funding Info'!KO15)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Info'!CV16),"",'Funding Info'!CV16)</f>
        <v>2356</v>
      </c>
      <c r="G15" s="104" t="str">
        <f>+IF(ISBLANK('Funding Info'!CW16),"",'Funding Info'!CW16)</f>
        <v/>
      </c>
      <c r="H15" s="104">
        <f>+IF(ISBLANK('Funding Info'!CX16),"",'Funding Info'!CX16)</f>
        <v>2356</v>
      </c>
      <c r="I15" s="95" t="str">
        <f>+IF(ISBLANK('Funding Info'!KO16),"",'Funding Info'!KO16)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Info'!CV17),"",'Funding Info'!CV17)</f>
        <v/>
      </c>
      <c r="G16" s="104" t="str">
        <f>+IF(ISBLANK('Funding Info'!CW17),"",'Funding Info'!CW17)</f>
        <v/>
      </c>
      <c r="H16" s="104">
        <f>+IF(ISBLANK('Funding Info'!CX17),"",'Funding Info'!CX17)</f>
        <v>0</v>
      </c>
      <c r="I16" s="95" t="str">
        <f>+IF(ISBLANK('Funding Info'!KO17),"",'Funding Info'!KO17)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Info'!CV18),"",'Funding Info'!CV18)</f>
        <v>1563</v>
      </c>
      <c r="G17" s="104" t="str">
        <f>+IF(ISBLANK('Funding Info'!CW18),"",'Funding Info'!CW18)</f>
        <v/>
      </c>
      <c r="H17" s="104">
        <f>+IF(ISBLANK('Funding Info'!CX18),"",'Funding Info'!CX18)</f>
        <v>1563</v>
      </c>
      <c r="I17" s="95" t="str">
        <f>+IF(ISBLANK('Funding Info'!KO18),"",'Funding Info'!KO18)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Info'!CV19),"",'Funding Info'!CV19)</f>
        <v/>
      </c>
      <c r="G18" s="104" t="str">
        <f>+IF(ISBLANK('Funding Info'!CW19),"",'Funding Info'!CW19)</f>
        <v/>
      </c>
      <c r="H18" s="104">
        <f>+IF(ISBLANK('Funding Info'!CX19),"",'Funding Info'!CX19)</f>
        <v>0</v>
      </c>
      <c r="I18" s="95" t="str">
        <f>+IF(ISBLANK('Funding Info'!KO19),"",'Funding Info'!KO19)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Info'!CV23),"",'Funding Info'!CV23)</f>
        <v/>
      </c>
      <c r="G19" s="104" t="str">
        <f>+IF(ISBLANK('Funding Info'!CW23),"",'Funding Info'!CW23)</f>
        <v/>
      </c>
      <c r="H19" s="104">
        <f>+IF(ISBLANK('Funding Info'!CX23),"",'Funding Info'!CX23)</f>
        <v>0</v>
      </c>
      <c r="I19" s="95" t="str">
        <f>+IF(ISBLANK('Funding Info'!KO23),"",'Funding Info'!KO23)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Info'!CV24),"",'Funding Info'!CV24)</f>
        <v/>
      </c>
      <c r="G20" s="104" t="str">
        <f>+IF(ISBLANK('Funding Info'!CW24),"",'Funding Info'!CW24)</f>
        <v/>
      </c>
      <c r="H20" s="104">
        <f>+IF(ISBLANK('Funding Info'!CX24),"",'Funding Info'!CX24)</f>
        <v>0</v>
      </c>
      <c r="I20" s="95" t="str">
        <f>+IF(ISBLANK('Funding Info'!KO24),"",'Funding Info'!KO24)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Info'!CV25),"",'Funding Info'!CV25)</f>
        <v/>
      </c>
      <c r="G21" s="104" t="str">
        <f>+IF(ISBLANK('Funding Info'!CW25),"",'Funding Info'!CW25)</f>
        <v/>
      </c>
      <c r="H21" s="104">
        <f>+IF(ISBLANK('Funding Info'!CX25),"",'Funding Info'!CX25)</f>
        <v>0</v>
      </c>
      <c r="I21" s="95" t="str">
        <f>+IF(ISBLANK('Funding Info'!KO25),"",'Funding Info'!KO25)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Info'!CV26),"",'Funding Info'!CV26)</f>
        <v/>
      </c>
      <c r="G22" s="104" t="str">
        <f>+IF(ISBLANK('Funding Info'!CW26),"",'Funding Info'!CW26)</f>
        <v/>
      </c>
      <c r="H22" s="104">
        <f>+IF(ISBLANK('Funding Info'!CX26),"",'Funding Info'!CX26)</f>
        <v>0</v>
      </c>
      <c r="I22" s="95" t="str">
        <f>+IF(ISBLANK('Funding Info'!KO26),"",'Funding Info'!KO26)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Info'!CV27),"",'Funding Info'!CV27)</f>
        <v/>
      </c>
      <c r="G23" s="104" t="str">
        <f>+IF(ISBLANK('Funding Info'!CW27),"",'Funding Info'!CW27)</f>
        <v/>
      </c>
      <c r="H23" s="104">
        <f>+IF(ISBLANK('Funding Info'!CX27),"",'Funding Info'!CX27)</f>
        <v>0</v>
      </c>
      <c r="I23" s="95" t="str">
        <f>+IF(ISBLANK('Funding Info'!KO27),"",'Funding Info'!KO27)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Info'!CV28),"",'Funding Info'!CV28)</f>
        <v/>
      </c>
      <c r="G24" s="104" t="str">
        <f>+IF(ISBLANK('Funding Info'!CW28),"",'Funding Info'!CW28)</f>
        <v/>
      </c>
      <c r="H24" s="104">
        <f>+IF(ISBLANK('Funding Info'!CX28),"",'Funding Info'!CX28)</f>
        <v>0</v>
      </c>
      <c r="I24" s="95" t="str">
        <f>+IF(ISBLANK('Funding Info'!KO28),"",'Funding Info'!KO28)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Info'!CV29),"",'Funding Info'!CV29)</f>
        <v/>
      </c>
      <c r="G25" s="104" t="str">
        <f>+IF(ISBLANK('Funding Info'!CW29),"",'Funding Info'!CW29)</f>
        <v/>
      </c>
      <c r="H25" s="104">
        <f>+IF(ISBLANK('Funding Info'!CX29),"",'Funding Info'!CX29)</f>
        <v>0</v>
      </c>
      <c r="I25" s="95" t="str">
        <f>+IF(ISBLANK('Funding Info'!KO29),"",'Funding Info'!KO29)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Info'!CV30),"",'Funding Info'!CV30)</f>
        <v/>
      </c>
      <c r="G26" s="104" t="str">
        <f>+IF(ISBLANK('Funding Info'!CW30),"",'Funding Info'!CW30)</f>
        <v/>
      </c>
      <c r="H26" s="104">
        <f>+IF(ISBLANK('Funding Info'!CX30),"",'Funding Info'!CX30)</f>
        <v>0</v>
      </c>
      <c r="I26" s="95" t="str">
        <f>+IF(ISBLANK('Funding Info'!KO30),"",'Funding Info'!KO30)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Info'!CV31),"",'Funding Info'!CV31)</f>
        <v/>
      </c>
      <c r="G27" s="104" t="str">
        <f>+IF(ISBLANK('Funding Info'!CW31),"",'Funding Info'!CW31)</f>
        <v/>
      </c>
      <c r="H27" s="104">
        <f>+IF(ISBLANK('Funding Info'!CX31),"",'Funding Info'!CX31)</f>
        <v>0</v>
      </c>
      <c r="I27" s="95" t="str">
        <f>+IF(ISBLANK('Funding Info'!KO31),"",'Funding Info'!KO31)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Info'!CV32),"",'Funding Info'!CV32)</f>
        <v/>
      </c>
      <c r="G28" s="104" t="str">
        <f>+IF(ISBLANK('Funding Info'!CW32),"",'Funding Info'!CW32)</f>
        <v/>
      </c>
      <c r="H28" s="104">
        <f>+IF(ISBLANK('Funding Info'!CX32),"",'Funding Info'!CX32)</f>
        <v>0</v>
      </c>
      <c r="I28" s="95" t="str">
        <f>+IF(ISBLANK('Funding Info'!KO32),"",'Funding Info'!KO32)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Info'!CV33),"",'Funding Info'!CV33)</f>
        <v/>
      </c>
      <c r="G29" s="104" t="str">
        <f>+IF(ISBLANK('Funding Info'!CW33),"",'Funding Info'!CW33)</f>
        <v/>
      </c>
      <c r="H29" s="104">
        <f>+IF(ISBLANK('Funding Info'!CX33),"",'Funding Info'!CX33)</f>
        <v>0</v>
      </c>
      <c r="I29" s="95" t="str">
        <f>+IF(ISBLANK('Funding Info'!KO33),"",'Funding Info'!KO33)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Info'!CV35),"",'Funding Info'!CV35)</f>
        <v/>
      </c>
      <c r="G30" s="104" t="str">
        <f>+IF(ISBLANK('Funding Info'!CW35),"",'Funding Info'!CW35)</f>
        <v/>
      </c>
      <c r="H30" s="104">
        <f>+IF(ISBLANK('Funding Info'!CX35),"",'Funding Info'!CX35)</f>
        <v>0</v>
      </c>
      <c r="I30" s="95" t="str">
        <f>+IF(ISBLANK('Funding Info'!KO35),"",'Funding Info'!KO35)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Info'!CV36),"",'Funding Info'!CV36)</f>
        <v/>
      </c>
      <c r="G31" s="104" t="str">
        <f>+IF(ISBLANK('Funding Info'!CW36),"",'Funding Info'!CW36)</f>
        <v/>
      </c>
      <c r="H31" s="104">
        <f>+IF(ISBLANK('Funding Info'!CX36),"",'Funding Info'!CX36)</f>
        <v>0</v>
      </c>
      <c r="I31" s="95" t="str">
        <f>+IF(ISBLANK('Funding Info'!KO36),"",'Funding Info'!KO36)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Info'!CV37),"",'Funding Info'!CV37)</f>
        <v/>
      </c>
      <c r="G32" s="104" t="str">
        <f>+IF(ISBLANK('Funding Info'!CW37),"",'Funding Info'!CW37)</f>
        <v/>
      </c>
      <c r="H32" s="104">
        <f>+IF(ISBLANK('Funding Info'!CX37),"",'Funding Info'!CX37)</f>
        <v>0</v>
      </c>
      <c r="I32" s="95" t="str">
        <f>+IF(ISBLANK('Funding Info'!KO37),"",'Funding Info'!KO37)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Info'!CV38),"",'Funding Info'!CV38)</f>
        <v/>
      </c>
      <c r="G33" s="104" t="str">
        <f>+IF(ISBLANK('Funding Info'!CW38),"",'Funding Info'!CW38)</f>
        <v/>
      </c>
      <c r="H33" s="104">
        <f>+IF(ISBLANK('Funding Info'!CX38),"",'Funding Info'!CX38)</f>
        <v>0</v>
      </c>
      <c r="I33" s="95" t="str">
        <f>+IF(ISBLANK('Funding Info'!KO38),"",'Funding Info'!KO38)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Info'!CV39),"",'Funding Info'!CV39)</f>
        <v/>
      </c>
      <c r="G34" s="104" t="str">
        <f>+IF(ISBLANK('Funding Info'!CW39),"",'Funding Info'!CW39)</f>
        <v/>
      </c>
      <c r="H34" s="104">
        <f>+IF(ISBLANK('Funding Info'!CX39),"",'Funding Info'!CX39)</f>
        <v>0</v>
      </c>
      <c r="I34" s="95" t="str">
        <f>+IF(ISBLANK('Funding Info'!KO39),"",'Funding Info'!KO39)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3919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85546875" style="90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[1]Overview!B36</f>
        <v>Iowa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[1]Overview!C36</f>
        <v>25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 t="str">
        <f>+IF(ISBLANK('Funding Info'!CY3),"",'Funding Info'!CY3)</f>
        <v/>
      </c>
      <c r="G5" s="104" t="str">
        <f>+IF(ISBLANK('Funding Info'!CZ3),"",'Funding Info'!CZ3)</f>
        <v/>
      </c>
      <c r="H5" s="104">
        <f>+IF(ISBLANK('Funding Info'!DA3),"",'Funding Info'!DA3)</f>
        <v>0</v>
      </c>
      <c r="I5" s="95" t="str">
        <f>+IF(ISBLANK('Funding Info'!KP3),"",'Funding Info'!KP3)</f>
        <v/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Info'!CY5),"",'Funding Info'!CY5)</f>
        <v/>
      </c>
      <c r="G6" s="104" t="str">
        <f>+IF(ISBLANK('Funding Info'!CZ5),"",'Funding Info'!CZ5)</f>
        <v/>
      </c>
      <c r="H6" s="104">
        <f>+IF(ISBLANK('Funding Info'!DA5),"",'Funding Info'!DA5)</f>
        <v>0</v>
      </c>
      <c r="I6" s="95" t="str">
        <f>+IF(ISBLANK('Funding Info'!KP5),"",'Funding Info'!KP5)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Info'!CY7),"",'Funding Info'!CY7)</f>
        <v/>
      </c>
      <c r="G7" s="104" t="str">
        <f>+IF(ISBLANK('Funding Info'!CZ7),"",'Funding Info'!CZ7)</f>
        <v/>
      </c>
      <c r="H7" s="104">
        <f>+IF(ISBLANK('Funding Info'!DA7),"",'Funding Info'!DA7)</f>
        <v>0</v>
      </c>
      <c r="I7" s="95" t="str">
        <f>+IF(ISBLANK('Funding Info'!KP7),"",'Funding Info'!KP7)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Info'!CY8),"",'Funding Info'!CY8)</f>
        <v/>
      </c>
      <c r="G8" s="104" t="str">
        <f>+IF(ISBLANK('Funding Info'!CZ8),"",'Funding Info'!CZ8)</f>
        <v/>
      </c>
      <c r="H8" s="104">
        <f>+IF(ISBLANK('Funding Info'!DA8),"",'Funding Info'!DA8)</f>
        <v>0</v>
      </c>
      <c r="I8" s="95" t="str">
        <f>+IF(ISBLANK('Funding Info'!KP8),"",'Funding Info'!KP8)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Info'!CY9),"",'Funding Info'!CY9)</f>
        <v/>
      </c>
      <c r="G9" s="104" t="str">
        <f>+IF(ISBLANK('Funding Info'!CZ9),"",'Funding Info'!CZ9)</f>
        <v/>
      </c>
      <c r="H9" s="104">
        <f>+IF(ISBLANK('Funding Info'!DA9),"",'Funding Info'!DA9)</f>
        <v>0</v>
      </c>
      <c r="I9" s="95" t="str">
        <f>+IF(ISBLANK('Funding Info'!KP9),"",'Funding Info'!KP9)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Info'!CY10),"",'Funding Info'!CY10)</f>
        <v/>
      </c>
      <c r="G10" s="104" t="str">
        <f>+IF(ISBLANK('Funding Info'!CZ10),"",'Funding Info'!CZ10)</f>
        <v/>
      </c>
      <c r="H10" s="104">
        <f>+IF(ISBLANK('Funding Info'!DA10),"",'Funding Info'!DA10)</f>
        <v>0</v>
      </c>
      <c r="I10" s="95" t="str">
        <f>+IF(ISBLANK('Funding Info'!KP10),"",'Funding Info'!KP10)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Info'!CY11),"",'Funding Info'!CY11)</f>
        <v/>
      </c>
      <c r="G11" s="104" t="str">
        <f>+IF(ISBLANK('Funding Info'!CZ11),"",'Funding Info'!CZ11)</f>
        <v/>
      </c>
      <c r="H11" s="104">
        <f>+IF(ISBLANK('Funding Info'!DA11),"",'Funding Info'!DA11)</f>
        <v>0</v>
      </c>
      <c r="I11" s="95" t="str">
        <f>+IF(ISBLANK('Funding Info'!KP11),"",'Funding Info'!KP11)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Info'!CY13),"",'Funding Info'!CY13)</f>
        <v/>
      </c>
      <c r="G12" s="104" t="str">
        <f>+IF(ISBLANK('Funding Info'!CZ13),"",'Funding Info'!CZ13)</f>
        <v/>
      </c>
      <c r="H12" s="104">
        <f>+IF(ISBLANK('Funding Info'!DA13),"",'Funding Info'!DA13)</f>
        <v>0</v>
      </c>
      <c r="I12" s="95" t="str">
        <f>+IF(ISBLANK('Funding Info'!KP13),"",'Funding Info'!KP13)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Info'!CY14),"",'Funding Info'!CY14)</f>
        <v/>
      </c>
      <c r="G13" s="104" t="str">
        <f>+IF(ISBLANK('Funding Info'!CZ14),"",'Funding Info'!CZ14)</f>
        <v/>
      </c>
      <c r="H13" s="104">
        <f>+IF(ISBLANK('Funding Info'!DA14),"",'Funding Info'!DA14)</f>
        <v>0</v>
      </c>
      <c r="I13" s="95" t="str">
        <f>+IF(ISBLANK('Funding Info'!KP14),"",'Funding Info'!KP14)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Info'!CY15),"",'Funding Info'!CY15)</f>
        <v/>
      </c>
      <c r="G14" s="104" t="str">
        <f>+IF(ISBLANK('Funding Info'!CZ15),"",'Funding Info'!CZ15)</f>
        <v/>
      </c>
      <c r="H14" s="104">
        <f>+IF(ISBLANK('Funding Info'!DA15),"",'Funding Info'!DA15)</f>
        <v>0</v>
      </c>
      <c r="I14" s="95" t="str">
        <f>+IF(ISBLANK('Funding Info'!KP15),"",'Funding Info'!KP15)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Info'!CY16),"",'Funding Info'!CY16)</f>
        <v>6803</v>
      </c>
      <c r="G15" s="104" t="str">
        <f>+IF(ISBLANK('Funding Info'!CZ16),"",'Funding Info'!CZ16)</f>
        <v/>
      </c>
      <c r="H15" s="104">
        <f>+IF(ISBLANK('Funding Info'!DA16),"",'Funding Info'!DA16)</f>
        <v>6803</v>
      </c>
      <c r="I15" s="95" t="str">
        <f>+IF(ISBLANK('Funding Info'!KP16),"",'Funding Info'!KP16)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Info'!CY17),"",'Funding Info'!CY17)</f>
        <v/>
      </c>
      <c r="G16" s="104" t="str">
        <f>+IF(ISBLANK('Funding Info'!CZ17),"",'Funding Info'!CZ17)</f>
        <v/>
      </c>
      <c r="H16" s="104">
        <f>+IF(ISBLANK('Funding Info'!DA17),"",'Funding Info'!DA17)</f>
        <v>0</v>
      </c>
      <c r="I16" s="95" t="str">
        <f>+IF(ISBLANK('Funding Info'!KP17),"",'Funding Info'!KP17)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Info'!CY18),"",'Funding Info'!CY18)</f>
        <v>11883</v>
      </c>
      <c r="G17" s="104" t="str">
        <f>+IF(ISBLANK('Funding Info'!CZ18),"",'Funding Info'!CZ18)</f>
        <v/>
      </c>
      <c r="H17" s="104">
        <f>+IF(ISBLANK('Funding Info'!DA18),"",'Funding Info'!DA18)</f>
        <v>11883</v>
      </c>
      <c r="I17" s="95" t="str">
        <f>+IF(ISBLANK('Funding Info'!KP18),"",'Funding Info'!KP18)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Info'!CY19),"",'Funding Info'!CY19)</f>
        <v/>
      </c>
      <c r="G18" s="104" t="str">
        <f>+IF(ISBLANK('Funding Info'!CZ19),"",'Funding Info'!CZ19)</f>
        <v/>
      </c>
      <c r="H18" s="104">
        <f>+IF(ISBLANK('Funding Info'!DA19),"",'Funding Info'!DA19)</f>
        <v>0</v>
      </c>
      <c r="I18" s="95" t="str">
        <f>+IF(ISBLANK('Funding Info'!KP19),"",'Funding Info'!KP19)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Info'!CY23),"",'Funding Info'!CY23)</f>
        <v/>
      </c>
      <c r="G19" s="104" t="str">
        <f>+IF(ISBLANK('Funding Info'!CZ23),"",'Funding Info'!CZ23)</f>
        <v/>
      </c>
      <c r="H19" s="104">
        <f>+IF(ISBLANK('Funding Info'!DA23),"",'Funding Info'!DA23)</f>
        <v>0</v>
      </c>
      <c r="I19" s="95" t="str">
        <f>+IF(ISBLANK('Funding Info'!KP23),"",'Funding Info'!KP23)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Info'!CY24),"",'Funding Info'!CY24)</f>
        <v/>
      </c>
      <c r="G20" s="104" t="str">
        <f>+IF(ISBLANK('Funding Info'!CZ24),"",'Funding Info'!CZ24)</f>
        <v/>
      </c>
      <c r="H20" s="104">
        <f>+IF(ISBLANK('Funding Info'!DA24),"",'Funding Info'!DA24)</f>
        <v>0</v>
      </c>
      <c r="I20" s="95" t="str">
        <f>+IF(ISBLANK('Funding Info'!KP24),"",'Funding Info'!KP24)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Info'!CY25),"",'Funding Info'!CY25)</f>
        <v/>
      </c>
      <c r="G21" s="104" t="str">
        <f>+IF(ISBLANK('Funding Info'!CZ25),"",'Funding Info'!CZ25)</f>
        <v/>
      </c>
      <c r="H21" s="104">
        <f>+IF(ISBLANK('Funding Info'!DA25),"",'Funding Info'!DA25)</f>
        <v>0</v>
      </c>
      <c r="I21" s="95" t="str">
        <f>+IF(ISBLANK('Funding Info'!KP25),"",'Funding Info'!KP25)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Info'!CY26),"",'Funding Info'!CY26)</f>
        <v/>
      </c>
      <c r="G22" s="104" t="str">
        <f>+IF(ISBLANK('Funding Info'!CZ26),"",'Funding Info'!CZ26)</f>
        <v/>
      </c>
      <c r="H22" s="104">
        <f>+IF(ISBLANK('Funding Info'!DA26),"",'Funding Info'!DA26)</f>
        <v>0</v>
      </c>
      <c r="I22" s="95" t="str">
        <f>+IF(ISBLANK('Funding Info'!KP26),"",'Funding Info'!KP26)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Info'!CY27),"",'Funding Info'!CY27)</f>
        <v/>
      </c>
      <c r="G23" s="104" t="str">
        <f>+IF(ISBLANK('Funding Info'!CZ27),"",'Funding Info'!CZ27)</f>
        <v/>
      </c>
      <c r="H23" s="104">
        <f>+IF(ISBLANK('Funding Info'!DA27),"",'Funding Info'!DA27)</f>
        <v>0</v>
      </c>
      <c r="I23" s="95" t="str">
        <f>+IF(ISBLANK('Funding Info'!KP27),"",'Funding Info'!KP27)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Info'!CY28),"",'Funding Info'!CY28)</f>
        <v/>
      </c>
      <c r="G24" s="104" t="str">
        <f>+IF(ISBLANK('Funding Info'!CZ28),"",'Funding Info'!CZ28)</f>
        <v/>
      </c>
      <c r="H24" s="104">
        <f>+IF(ISBLANK('Funding Info'!DA28),"",'Funding Info'!DA28)</f>
        <v>0</v>
      </c>
      <c r="I24" s="95" t="str">
        <f>+IF(ISBLANK('Funding Info'!KP28),"",'Funding Info'!KP28)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Info'!CY29),"",'Funding Info'!CY29)</f>
        <v/>
      </c>
      <c r="G25" s="104" t="str">
        <f>+IF(ISBLANK('Funding Info'!CZ29),"",'Funding Info'!CZ29)</f>
        <v/>
      </c>
      <c r="H25" s="104">
        <f>+IF(ISBLANK('Funding Info'!DA29),"",'Funding Info'!DA29)</f>
        <v>0</v>
      </c>
      <c r="I25" s="95" t="str">
        <f>+IF(ISBLANK('Funding Info'!KP29),"",'Funding Info'!KP29)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Info'!CY30),"",'Funding Info'!CY30)</f>
        <v/>
      </c>
      <c r="G26" s="104" t="str">
        <f>+IF(ISBLANK('Funding Info'!CZ30),"",'Funding Info'!CZ30)</f>
        <v/>
      </c>
      <c r="H26" s="104">
        <f>+IF(ISBLANK('Funding Info'!DA30),"",'Funding Info'!DA30)</f>
        <v>0</v>
      </c>
      <c r="I26" s="95" t="str">
        <f>+IF(ISBLANK('Funding Info'!KP30),"",'Funding Info'!KP30)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Info'!CY31),"",'Funding Info'!CY31)</f>
        <v/>
      </c>
      <c r="G27" s="104" t="str">
        <f>+IF(ISBLANK('Funding Info'!CZ31),"",'Funding Info'!CZ31)</f>
        <v/>
      </c>
      <c r="H27" s="104">
        <f>+IF(ISBLANK('Funding Info'!DA31),"",'Funding Info'!DA31)</f>
        <v>0</v>
      </c>
      <c r="I27" s="95" t="str">
        <f>+IF(ISBLANK('Funding Info'!KP31),"",'Funding Info'!KP31)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Info'!CY32),"",'Funding Info'!CY32)</f>
        <v/>
      </c>
      <c r="G28" s="104" t="str">
        <f>+IF(ISBLANK('Funding Info'!CZ32),"",'Funding Info'!CZ32)</f>
        <v/>
      </c>
      <c r="H28" s="104">
        <f>+IF(ISBLANK('Funding Info'!DA32),"",'Funding Info'!DA32)</f>
        <v>0</v>
      </c>
      <c r="I28" s="95" t="str">
        <f>+IF(ISBLANK('Funding Info'!KP32),"",'Funding Info'!KP32)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Info'!CY33),"",'Funding Info'!CY33)</f>
        <v/>
      </c>
      <c r="G29" s="104" t="str">
        <f>+IF(ISBLANK('Funding Info'!CZ33),"",'Funding Info'!CZ33)</f>
        <v/>
      </c>
      <c r="H29" s="104">
        <f>+IF(ISBLANK('Funding Info'!DA33),"",'Funding Info'!DA33)</f>
        <v>0</v>
      </c>
      <c r="I29" s="95" t="str">
        <f>+IF(ISBLANK('Funding Info'!KP33),"",'Funding Info'!KP33)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Info'!CY35),"",'Funding Info'!CY35)</f>
        <v/>
      </c>
      <c r="G30" s="104" t="str">
        <f>+IF(ISBLANK('Funding Info'!CZ35),"",'Funding Info'!CZ35)</f>
        <v/>
      </c>
      <c r="H30" s="104">
        <f>+IF(ISBLANK('Funding Info'!DA35),"",'Funding Info'!DA35)</f>
        <v>0</v>
      </c>
      <c r="I30" s="95" t="str">
        <f>+IF(ISBLANK('Funding Info'!KP35),"",'Funding Info'!KP35)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Info'!CY36),"",'Funding Info'!CY36)</f>
        <v/>
      </c>
      <c r="G31" s="104" t="str">
        <f>+IF(ISBLANK('Funding Info'!CZ36),"",'Funding Info'!CZ36)</f>
        <v/>
      </c>
      <c r="H31" s="104">
        <f>+IF(ISBLANK('Funding Info'!DA36),"",'Funding Info'!DA36)</f>
        <v>0</v>
      </c>
      <c r="I31" s="95" t="str">
        <f>+IF(ISBLANK('Funding Info'!KP36),"",'Funding Info'!KP36)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Info'!CY37),"",'Funding Info'!CY37)</f>
        <v/>
      </c>
      <c r="G32" s="104" t="str">
        <f>+IF(ISBLANK('Funding Info'!CZ37),"",'Funding Info'!CZ37)</f>
        <v/>
      </c>
      <c r="H32" s="104">
        <f>+IF(ISBLANK('Funding Info'!DA37),"",'Funding Info'!DA37)</f>
        <v>0</v>
      </c>
      <c r="I32" s="95" t="str">
        <f>+IF(ISBLANK('Funding Info'!KP37),"",'Funding Info'!KP37)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Info'!CY38),"",'Funding Info'!CY38)</f>
        <v/>
      </c>
      <c r="G33" s="104" t="str">
        <f>+IF(ISBLANK('Funding Info'!CZ38),"",'Funding Info'!CZ38)</f>
        <v/>
      </c>
      <c r="H33" s="104">
        <f>+IF(ISBLANK('Funding Info'!DA38),"",'Funding Info'!DA38)</f>
        <v>0</v>
      </c>
      <c r="I33" s="95" t="str">
        <f>+IF(ISBLANK('Funding Info'!KP38),"",'Funding Info'!KP38)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Info'!CY39),"",'Funding Info'!CY39)</f>
        <v/>
      </c>
      <c r="G34" s="104" t="str">
        <f>+IF(ISBLANK('Funding Info'!CZ39),"",'Funding Info'!CZ39)</f>
        <v/>
      </c>
      <c r="H34" s="104">
        <f>+IF(ISBLANK('Funding Info'!DA39),"",'Funding Info'!DA39)</f>
        <v>0</v>
      </c>
      <c r="I34" s="95" t="str">
        <f>+IF(ISBLANK('Funding Info'!KP39),"",'Funding Info'!KP39)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18686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[1]Overview!B37</f>
        <v>Iron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[1]Overview!C37</f>
        <v>26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Info'!DB3),"",'Funding Info'!DB3)</f>
        <v>1784</v>
      </c>
      <c r="G5" s="104" t="str">
        <f>+IF(ISBLANK('Funding Info'!DC3),"",'Funding Info'!DC3)</f>
        <v/>
      </c>
      <c r="H5" s="104">
        <f>+IF(ISBLANK('Funding Info'!DD3),"",'Funding Info'!DD3)</f>
        <v>1784</v>
      </c>
      <c r="I5" s="95" t="str">
        <f>+IF(ISBLANK('Funding Info'!KQ3),"",'Funding Info'!KQ3)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Info'!DB5),"",'Funding Info'!DB5)</f>
        <v/>
      </c>
      <c r="G6" s="104" t="str">
        <f>+IF(ISBLANK('Funding Info'!DC5),"",'Funding Info'!DC5)</f>
        <v/>
      </c>
      <c r="H6" s="104">
        <f>+IF(ISBLANK('Funding Info'!DD5),"",'Funding Info'!DD5)</f>
        <v>0</v>
      </c>
      <c r="I6" s="95" t="str">
        <f>+IF(ISBLANK('Funding Info'!KQ5),"",'Funding Info'!KQ5)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Info'!DB7),"",'Funding Info'!DB7)</f>
        <v/>
      </c>
      <c r="G7" s="104" t="str">
        <f>+IF(ISBLANK('Funding Info'!DC7),"",'Funding Info'!DC7)</f>
        <v/>
      </c>
      <c r="H7" s="104">
        <f>+IF(ISBLANK('Funding Info'!DD7),"",'Funding Info'!DD7)</f>
        <v>0</v>
      </c>
      <c r="I7" s="95" t="str">
        <f>+IF(ISBLANK('Funding Info'!KQ7),"",'Funding Info'!KQ7)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Info'!DB8),"",'Funding Info'!DB8)</f>
        <v>25000</v>
      </c>
      <c r="G8" s="104" t="str">
        <f>+IF(ISBLANK('Funding Info'!DC8),"",'Funding Info'!DC8)</f>
        <v/>
      </c>
      <c r="H8" s="104">
        <f>+IF(ISBLANK('Funding Info'!DD8),"",'Funding Info'!DD8)</f>
        <v>25000</v>
      </c>
      <c r="I8" s="95" t="str">
        <f>+IF(ISBLANK('Funding Info'!KQ8),"",'Funding Info'!KQ8)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Info'!DB9),"",'Funding Info'!DB9)</f>
        <v/>
      </c>
      <c r="G9" s="104" t="str">
        <f>+IF(ISBLANK('Funding Info'!DC9),"",'Funding Info'!DC9)</f>
        <v/>
      </c>
      <c r="H9" s="104">
        <f>+IF(ISBLANK('Funding Info'!DD9),"",'Funding Info'!DD9)</f>
        <v>0</v>
      </c>
      <c r="I9" s="95" t="str">
        <f>+IF(ISBLANK('Funding Info'!KQ9),"",'Funding Info'!KQ9)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Info'!DB10),"",'Funding Info'!DB10)</f>
        <v/>
      </c>
      <c r="G10" s="104" t="str">
        <f>+IF(ISBLANK('Funding Info'!DC10),"",'Funding Info'!DC10)</f>
        <v/>
      </c>
      <c r="H10" s="104">
        <f>+IF(ISBLANK('Funding Info'!DD10),"",'Funding Info'!DD10)</f>
        <v>0</v>
      </c>
      <c r="I10" s="95" t="str">
        <f>+IF(ISBLANK('Funding Info'!KQ10),"",'Funding Info'!KQ10)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Info'!DB11),"",'Funding Info'!DB11)</f>
        <v/>
      </c>
      <c r="G11" s="104" t="str">
        <f>+IF(ISBLANK('Funding Info'!DC11),"",'Funding Info'!DC11)</f>
        <v/>
      </c>
      <c r="H11" s="104">
        <f>+IF(ISBLANK('Funding Info'!DD11),"",'Funding Info'!DD11)</f>
        <v>0</v>
      </c>
      <c r="I11" s="95" t="str">
        <f>+IF(ISBLANK('Funding Info'!KQ11),"",'Funding Info'!KQ11)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Info'!DB13),"",'Funding Info'!DB13)</f>
        <v/>
      </c>
      <c r="G12" s="104" t="str">
        <f>+IF(ISBLANK('Funding Info'!DC13),"",'Funding Info'!DC13)</f>
        <v/>
      </c>
      <c r="H12" s="104">
        <f>+IF(ISBLANK('Funding Info'!DD13),"",'Funding Info'!DD13)</f>
        <v>0</v>
      </c>
      <c r="I12" s="95" t="str">
        <f>+IF(ISBLANK('Funding Info'!KQ13),"",'Funding Info'!KQ13)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Info'!DB14),"",'Funding Info'!DB14)</f>
        <v/>
      </c>
      <c r="G13" s="104" t="str">
        <f>+IF(ISBLANK('Funding Info'!DC14),"",'Funding Info'!DC14)</f>
        <v/>
      </c>
      <c r="H13" s="104">
        <f>+IF(ISBLANK('Funding Info'!DD14),"",'Funding Info'!DD14)</f>
        <v>0</v>
      </c>
      <c r="I13" s="95" t="str">
        <f>+IF(ISBLANK('Funding Info'!KQ14),"",'Funding Info'!KQ14)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Info'!DB15),"",'Funding Info'!DB15)</f>
        <v/>
      </c>
      <c r="G14" s="104" t="str">
        <f>+IF(ISBLANK('Funding Info'!DC15),"",'Funding Info'!DC15)</f>
        <v/>
      </c>
      <c r="H14" s="104">
        <f>+IF(ISBLANK('Funding Info'!DD15),"",'Funding Info'!DD15)</f>
        <v>0</v>
      </c>
      <c r="I14" s="95" t="str">
        <f>+IF(ISBLANK('Funding Info'!KQ15),"",'Funding Info'!KQ15)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Info'!DB16),"",'Funding Info'!DB16)</f>
        <v>4047</v>
      </c>
      <c r="G15" s="104" t="str">
        <f>+IF(ISBLANK('Funding Info'!DC16),"",'Funding Info'!DC16)</f>
        <v/>
      </c>
      <c r="H15" s="104">
        <f>+IF(ISBLANK('Funding Info'!DD16),"",'Funding Info'!DD16)</f>
        <v>4047</v>
      </c>
      <c r="I15" s="95" t="str">
        <f>+IF(ISBLANK('Funding Info'!KQ16),"",'Funding Info'!KQ16)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Info'!DB17),"",'Funding Info'!DB17)</f>
        <v/>
      </c>
      <c r="G16" s="104" t="str">
        <f>+IF(ISBLANK('Funding Info'!DC17),"",'Funding Info'!DC17)</f>
        <v/>
      </c>
      <c r="H16" s="104">
        <f>+IF(ISBLANK('Funding Info'!DD17),"",'Funding Info'!DD17)</f>
        <v>0</v>
      </c>
      <c r="I16" s="95" t="str">
        <f>+IF(ISBLANK('Funding Info'!KQ17),"",'Funding Info'!KQ17)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Info'!DB18),"",'Funding Info'!DB18)</f>
        <v>4684</v>
      </c>
      <c r="G17" s="104" t="str">
        <f>+IF(ISBLANK('Funding Info'!DC18),"",'Funding Info'!DC18)</f>
        <v/>
      </c>
      <c r="H17" s="104">
        <f>+IF(ISBLANK('Funding Info'!DD18),"",'Funding Info'!DD18)</f>
        <v>4684</v>
      </c>
      <c r="I17" s="95" t="str">
        <f>+IF(ISBLANK('Funding Info'!KQ18),"",'Funding Info'!KQ18)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Info'!DB19),"",'Funding Info'!DB19)</f>
        <v/>
      </c>
      <c r="G18" s="104" t="str">
        <f>+IF(ISBLANK('Funding Info'!DC19),"",'Funding Info'!DC19)</f>
        <v/>
      </c>
      <c r="H18" s="104">
        <f>+IF(ISBLANK('Funding Info'!DD19),"",'Funding Info'!DD19)</f>
        <v>0</v>
      </c>
      <c r="I18" s="95" t="str">
        <f>+IF(ISBLANK('Funding Info'!KQ19),"",'Funding Info'!KQ19)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Info'!DB23),"",'Funding Info'!DB23)</f>
        <v/>
      </c>
      <c r="G19" s="104" t="str">
        <f>+IF(ISBLANK('Funding Info'!DC23),"",'Funding Info'!DC23)</f>
        <v/>
      </c>
      <c r="H19" s="104">
        <f>+IF(ISBLANK('Funding Info'!DD23),"",'Funding Info'!DD23)</f>
        <v>0</v>
      </c>
      <c r="I19" s="95" t="str">
        <f>+IF(ISBLANK('Funding Info'!KQ23),"",'Funding Info'!KQ23)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Info'!DB24),"",'Funding Info'!DB24)</f>
        <v>1085</v>
      </c>
      <c r="G20" s="104" t="str">
        <f>+IF(ISBLANK('Funding Info'!DC24),"",'Funding Info'!DC24)</f>
        <v/>
      </c>
      <c r="H20" s="104">
        <f>+IF(ISBLANK('Funding Info'!DD24),"",'Funding Info'!DD24)</f>
        <v>1085</v>
      </c>
      <c r="I20" s="95" t="str">
        <f>+IF(ISBLANK('Funding Info'!KQ24),"",'Funding Info'!KQ24)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Info'!DB25),"",'Funding Info'!DB25)</f>
        <v/>
      </c>
      <c r="G21" s="104" t="str">
        <f>+IF(ISBLANK('Funding Info'!DC25),"",'Funding Info'!DC25)</f>
        <v/>
      </c>
      <c r="H21" s="104">
        <f>+IF(ISBLANK('Funding Info'!DD25),"",'Funding Info'!DD25)</f>
        <v>0</v>
      </c>
      <c r="I21" s="95" t="str">
        <f>+IF(ISBLANK('Funding Info'!KQ25),"",'Funding Info'!KQ25)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Info'!DB26),"",'Funding Info'!DB26)</f>
        <v/>
      </c>
      <c r="G22" s="104" t="str">
        <f>+IF(ISBLANK('Funding Info'!DC26),"",'Funding Info'!DC26)</f>
        <v/>
      </c>
      <c r="H22" s="104">
        <f>+IF(ISBLANK('Funding Info'!DD26),"",'Funding Info'!DD26)</f>
        <v>0</v>
      </c>
      <c r="I22" s="95" t="str">
        <f>+IF(ISBLANK('Funding Info'!KQ26),"",'Funding Info'!KQ26)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Info'!DB27),"",'Funding Info'!DB27)</f>
        <v/>
      </c>
      <c r="G23" s="104" t="str">
        <f>+IF(ISBLANK('Funding Info'!DC27),"",'Funding Info'!DC27)</f>
        <v/>
      </c>
      <c r="H23" s="104">
        <f>+IF(ISBLANK('Funding Info'!DD27),"",'Funding Info'!DD27)</f>
        <v>0</v>
      </c>
      <c r="I23" s="95" t="str">
        <f>+IF(ISBLANK('Funding Info'!KQ27),"",'Funding Info'!KQ27)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Info'!DB28),"",'Funding Info'!DB28)</f>
        <v/>
      </c>
      <c r="G24" s="104" t="str">
        <f>+IF(ISBLANK('Funding Info'!DC28),"",'Funding Info'!DC28)</f>
        <v/>
      </c>
      <c r="H24" s="104">
        <f>+IF(ISBLANK('Funding Info'!DD28),"",'Funding Info'!DD28)</f>
        <v>0</v>
      </c>
      <c r="I24" s="95" t="str">
        <f>+IF(ISBLANK('Funding Info'!KQ28),"",'Funding Info'!KQ28)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Info'!DB29),"",'Funding Info'!DB29)</f>
        <v/>
      </c>
      <c r="G25" s="104" t="str">
        <f>+IF(ISBLANK('Funding Info'!DC29),"",'Funding Info'!DC29)</f>
        <v/>
      </c>
      <c r="H25" s="104">
        <f>+IF(ISBLANK('Funding Info'!DD29),"",'Funding Info'!DD29)</f>
        <v>0</v>
      </c>
      <c r="I25" s="95" t="str">
        <f>+IF(ISBLANK('Funding Info'!KQ29),"",'Funding Info'!KQ29)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Info'!DB30),"",'Funding Info'!DB30)</f>
        <v/>
      </c>
      <c r="G26" s="104" t="str">
        <f>+IF(ISBLANK('Funding Info'!DC30),"",'Funding Info'!DC30)</f>
        <v/>
      </c>
      <c r="H26" s="104">
        <f>+IF(ISBLANK('Funding Info'!DD30),"",'Funding Info'!DD30)</f>
        <v>0</v>
      </c>
      <c r="I26" s="95" t="str">
        <f>+IF(ISBLANK('Funding Info'!KQ30),"",'Funding Info'!KQ30)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Info'!DB31),"",'Funding Info'!DB31)</f>
        <v/>
      </c>
      <c r="G27" s="104" t="str">
        <f>+IF(ISBLANK('Funding Info'!DC31),"",'Funding Info'!DC31)</f>
        <v/>
      </c>
      <c r="H27" s="104">
        <f>+IF(ISBLANK('Funding Info'!DD31),"",'Funding Info'!DD31)</f>
        <v>0</v>
      </c>
      <c r="I27" s="95" t="str">
        <f>+IF(ISBLANK('Funding Info'!KQ31),"",'Funding Info'!KQ31)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Info'!DB32),"",'Funding Info'!DB32)</f>
        <v/>
      </c>
      <c r="G28" s="104" t="str">
        <f>+IF(ISBLANK('Funding Info'!DC32),"",'Funding Info'!DC32)</f>
        <v/>
      </c>
      <c r="H28" s="104">
        <f>+IF(ISBLANK('Funding Info'!DD32),"",'Funding Info'!DD32)</f>
        <v>0</v>
      </c>
      <c r="I28" s="95" t="str">
        <f>+IF(ISBLANK('Funding Info'!KQ32),"",'Funding Info'!KQ32)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Info'!DB33),"",'Funding Info'!DB33)</f>
        <v/>
      </c>
      <c r="G29" s="104" t="str">
        <f>+IF(ISBLANK('Funding Info'!DC33),"",'Funding Info'!DC33)</f>
        <v/>
      </c>
      <c r="H29" s="104">
        <f>+IF(ISBLANK('Funding Info'!DD33),"",'Funding Info'!DD33)</f>
        <v>0</v>
      </c>
      <c r="I29" s="95" t="str">
        <f>+IF(ISBLANK('Funding Info'!KQ33),"",'Funding Info'!KQ33)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Info'!DB35),"",'Funding Info'!DB35)</f>
        <v/>
      </c>
      <c r="G30" s="104" t="str">
        <f>+IF(ISBLANK('Funding Info'!DC35),"",'Funding Info'!DC35)</f>
        <v/>
      </c>
      <c r="H30" s="104">
        <f>+IF(ISBLANK('Funding Info'!DD35),"",'Funding Info'!DD35)</f>
        <v>0</v>
      </c>
      <c r="I30" s="95" t="str">
        <f>+IF(ISBLANK('Funding Info'!KQ35),"",'Funding Info'!KQ35)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Info'!DB36),"",'Funding Info'!DB36)</f>
        <v/>
      </c>
      <c r="G31" s="104" t="str">
        <f>+IF(ISBLANK('Funding Info'!DC36),"",'Funding Info'!DC36)</f>
        <v/>
      </c>
      <c r="H31" s="104">
        <f>+IF(ISBLANK('Funding Info'!DD36),"",'Funding Info'!DD36)</f>
        <v>0</v>
      </c>
      <c r="I31" s="95" t="str">
        <f>+IF(ISBLANK('Funding Info'!KQ36),"",'Funding Info'!KQ36)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Info'!DB37),"",'Funding Info'!DB37)</f>
        <v/>
      </c>
      <c r="G32" s="104" t="str">
        <f>+IF(ISBLANK('Funding Info'!DC37),"",'Funding Info'!DC37)</f>
        <v/>
      </c>
      <c r="H32" s="104">
        <f>+IF(ISBLANK('Funding Info'!DD37),"",'Funding Info'!DD37)</f>
        <v>0</v>
      </c>
      <c r="I32" s="95" t="str">
        <f>+IF(ISBLANK('Funding Info'!KQ37),"",'Funding Info'!KQ37)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Info'!DB38),"",'Funding Info'!DB38)</f>
        <v/>
      </c>
      <c r="G33" s="104" t="str">
        <f>+IF(ISBLANK('Funding Info'!DC38),"",'Funding Info'!DC38)</f>
        <v/>
      </c>
      <c r="H33" s="104">
        <f>+IF(ISBLANK('Funding Info'!DD38),"",'Funding Info'!DD38)</f>
        <v>0</v>
      </c>
      <c r="I33" s="95" t="str">
        <f>+IF(ISBLANK('Funding Info'!KQ38),"",'Funding Info'!KQ38)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Info'!DB39),"",'Funding Info'!DB39)</f>
        <v/>
      </c>
      <c r="G34" s="104" t="str">
        <f>+IF(ISBLANK('Funding Info'!DC39),"",'Funding Info'!DC39)</f>
        <v/>
      </c>
      <c r="H34" s="104">
        <f>+IF(ISBLANK('Funding Info'!DD39),"",'Funding Info'!DD39)</f>
        <v>0</v>
      </c>
      <c r="I34" s="95" t="str">
        <f>+IF(ISBLANK('Funding Info'!KQ39),"",'Funding Info'!KQ39)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36600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[1]Overview!B38</f>
        <v>Jackson County Health &amp; Human Services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[1]Overview!C38</f>
        <v>27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Info'!DE3),"",'Funding Info'!DE3)</f>
        <v>2820</v>
      </c>
      <c r="G5" s="104" t="str">
        <f>+IF(ISBLANK('Funding Info'!DF3),"",'Funding Info'!DF3)</f>
        <v/>
      </c>
      <c r="H5" s="104">
        <f>+IF(ISBLANK('Funding Info'!DG3),"",'Funding Info'!DG3)</f>
        <v>2820</v>
      </c>
      <c r="I5" s="95" t="str">
        <f>+IF(ISBLANK('Funding Info'!KR3),"",'Funding Info'!KR3)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Info'!DE5),"",'Funding Info'!DE5)</f>
        <v/>
      </c>
      <c r="G6" s="104" t="str">
        <f>+IF(ISBLANK('Funding Info'!DF5),"",'Funding Info'!DF5)</f>
        <v/>
      </c>
      <c r="H6" s="104">
        <f>+IF(ISBLANK('Funding Info'!DG5),"",'Funding Info'!DG5)</f>
        <v>0</v>
      </c>
      <c r="I6" s="95" t="str">
        <f>+IF(ISBLANK('Funding Info'!KR5),"",'Funding Info'!KR5)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Info'!DE7),"",'Funding Info'!DE7)</f>
        <v/>
      </c>
      <c r="G7" s="104" t="str">
        <f>+IF(ISBLANK('Funding Info'!DF7),"",'Funding Info'!DF7)</f>
        <v/>
      </c>
      <c r="H7" s="104">
        <f>+IF(ISBLANK('Funding Info'!DG7),"",'Funding Info'!DG7)</f>
        <v>0</v>
      </c>
      <c r="I7" s="95" t="str">
        <f>+IF(ISBLANK('Funding Info'!KR7),"",'Funding Info'!KR7)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Info'!DE8),"",'Funding Info'!DE8)</f>
        <v/>
      </c>
      <c r="G8" s="104" t="str">
        <f>+IF(ISBLANK('Funding Info'!DF8),"",'Funding Info'!DF8)</f>
        <v/>
      </c>
      <c r="H8" s="104">
        <f>+IF(ISBLANK('Funding Info'!DG8),"",'Funding Info'!DG8)</f>
        <v>0</v>
      </c>
      <c r="I8" s="95" t="str">
        <f>+IF(ISBLANK('Funding Info'!KR8),"",'Funding Info'!KR8)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Info'!DE9),"",'Funding Info'!DE9)</f>
        <v/>
      </c>
      <c r="G9" s="104" t="str">
        <f>+IF(ISBLANK('Funding Info'!DF9),"",'Funding Info'!DF9)</f>
        <v/>
      </c>
      <c r="H9" s="104">
        <f>+IF(ISBLANK('Funding Info'!DG9),"",'Funding Info'!DG9)</f>
        <v>0</v>
      </c>
      <c r="I9" s="95" t="str">
        <f>+IF(ISBLANK('Funding Info'!KR9),"",'Funding Info'!KR9)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Info'!DE10),"",'Funding Info'!DE10)</f>
        <v/>
      </c>
      <c r="G10" s="104" t="str">
        <f>+IF(ISBLANK('Funding Info'!DF10),"",'Funding Info'!DF10)</f>
        <v/>
      </c>
      <c r="H10" s="104">
        <f>+IF(ISBLANK('Funding Info'!DG10),"",'Funding Info'!DG10)</f>
        <v>0</v>
      </c>
      <c r="I10" s="95" t="str">
        <f>+IF(ISBLANK('Funding Info'!KR10),"",'Funding Info'!KR10)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Info'!DE11),"",'Funding Info'!DE11)</f>
        <v/>
      </c>
      <c r="G11" s="104" t="str">
        <f>+IF(ISBLANK('Funding Info'!DF11),"",'Funding Info'!DF11)</f>
        <v/>
      </c>
      <c r="H11" s="104">
        <f>+IF(ISBLANK('Funding Info'!DG11),"",'Funding Info'!DG11)</f>
        <v>0</v>
      </c>
      <c r="I11" s="95" t="str">
        <f>+IF(ISBLANK('Funding Info'!KR11),"",'Funding Info'!KR11)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Info'!DE13),"",'Funding Info'!DE13)</f>
        <v/>
      </c>
      <c r="G12" s="104" t="str">
        <f>+IF(ISBLANK('Funding Info'!DF13),"",'Funding Info'!DF13)</f>
        <v/>
      </c>
      <c r="H12" s="104">
        <f>+IF(ISBLANK('Funding Info'!DG13),"",'Funding Info'!DG13)</f>
        <v>0</v>
      </c>
      <c r="I12" s="95" t="str">
        <f>+IF(ISBLANK('Funding Info'!KR13),"",'Funding Info'!KR13)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Info'!DE14),"",'Funding Info'!DE14)</f>
        <v/>
      </c>
      <c r="G13" s="104" t="str">
        <f>+IF(ISBLANK('Funding Info'!DF14),"",'Funding Info'!DF14)</f>
        <v/>
      </c>
      <c r="H13" s="104">
        <f>+IF(ISBLANK('Funding Info'!DG14),"",'Funding Info'!DG14)</f>
        <v>0</v>
      </c>
      <c r="I13" s="95" t="str">
        <f>+IF(ISBLANK('Funding Info'!KR14),"",'Funding Info'!KR14)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Info'!DE15),"",'Funding Info'!DE15)</f>
        <v/>
      </c>
      <c r="G14" s="104" t="str">
        <f>+IF(ISBLANK('Funding Info'!DF15),"",'Funding Info'!DF15)</f>
        <v/>
      </c>
      <c r="H14" s="104">
        <f>+IF(ISBLANK('Funding Info'!DG15),"",'Funding Info'!DG15)</f>
        <v>0</v>
      </c>
      <c r="I14" s="95" t="str">
        <f>+IF(ISBLANK('Funding Info'!KR15),"",'Funding Info'!KR15)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Info'!DE16),"",'Funding Info'!DE16)</f>
        <v>7885</v>
      </c>
      <c r="G15" s="104" t="str">
        <f>+IF(ISBLANK('Funding Info'!DF16),"",'Funding Info'!DF16)</f>
        <v/>
      </c>
      <c r="H15" s="104">
        <f>+IF(ISBLANK('Funding Info'!DG16),"",'Funding Info'!DG16)</f>
        <v>7885</v>
      </c>
      <c r="I15" s="95" t="str">
        <f>+IF(ISBLANK('Funding Info'!KR16),"",'Funding Info'!KR16)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Info'!DE17),"",'Funding Info'!DE17)</f>
        <v/>
      </c>
      <c r="G16" s="104" t="str">
        <f>+IF(ISBLANK('Funding Info'!DF17),"",'Funding Info'!DF17)</f>
        <v/>
      </c>
      <c r="H16" s="104">
        <f>+IF(ISBLANK('Funding Info'!DG17),"",'Funding Info'!DG17)</f>
        <v>0</v>
      </c>
      <c r="I16" s="95" t="str">
        <f>+IF(ISBLANK('Funding Info'!KR17),"",'Funding Info'!KR17)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Info'!DE18),"",'Funding Info'!DE18)</f>
        <v>11914</v>
      </c>
      <c r="G17" s="104" t="str">
        <f>+IF(ISBLANK('Funding Info'!DF18),"",'Funding Info'!DF18)</f>
        <v/>
      </c>
      <c r="H17" s="104">
        <f>+IF(ISBLANK('Funding Info'!DG18),"",'Funding Info'!DG18)</f>
        <v>11914</v>
      </c>
      <c r="I17" s="95" t="str">
        <f>+IF(ISBLANK('Funding Info'!KR18),"",'Funding Info'!KR18)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Info'!DE19),"",'Funding Info'!DE19)</f>
        <v/>
      </c>
      <c r="G18" s="104" t="str">
        <f>+IF(ISBLANK('Funding Info'!DF19),"",'Funding Info'!DF19)</f>
        <v/>
      </c>
      <c r="H18" s="104">
        <f>+IF(ISBLANK('Funding Info'!DG19),"",'Funding Info'!DG19)</f>
        <v>0</v>
      </c>
      <c r="I18" s="95" t="str">
        <f>+IF(ISBLANK('Funding Info'!KR19),"",'Funding Info'!KR19)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Info'!DE23),"",'Funding Info'!DE23)</f>
        <v/>
      </c>
      <c r="G19" s="104" t="str">
        <f>+IF(ISBLANK('Funding Info'!DF23),"",'Funding Info'!DF23)</f>
        <v/>
      </c>
      <c r="H19" s="104">
        <f>+IF(ISBLANK('Funding Info'!DG23),"",'Funding Info'!DG23)</f>
        <v>0</v>
      </c>
      <c r="I19" s="95" t="str">
        <f>+IF(ISBLANK('Funding Info'!KR23),"",'Funding Info'!KR23)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Info'!DE24),"",'Funding Info'!DE24)</f>
        <v>2170</v>
      </c>
      <c r="G20" s="104" t="str">
        <f>+IF(ISBLANK('Funding Info'!DF24),"",'Funding Info'!DF24)</f>
        <v/>
      </c>
      <c r="H20" s="104">
        <f>+IF(ISBLANK('Funding Info'!DG24),"",'Funding Info'!DG24)</f>
        <v>2170</v>
      </c>
      <c r="I20" s="95" t="str">
        <f>+IF(ISBLANK('Funding Info'!KR24),"",'Funding Info'!KR24)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Info'!DE25),"",'Funding Info'!DE25)</f>
        <v/>
      </c>
      <c r="G21" s="104" t="str">
        <f>+IF(ISBLANK('Funding Info'!DF25),"",'Funding Info'!DF25)</f>
        <v/>
      </c>
      <c r="H21" s="104">
        <f>+IF(ISBLANK('Funding Info'!DG25),"",'Funding Info'!DG25)</f>
        <v>0</v>
      </c>
      <c r="I21" s="95" t="str">
        <f>+IF(ISBLANK('Funding Info'!KR25),"",'Funding Info'!KR25)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Info'!DE26),"",'Funding Info'!DE26)</f>
        <v/>
      </c>
      <c r="G22" s="104" t="str">
        <f>+IF(ISBLANK('Funding Info'!DF26),"",'Funding Info'!DF26)</f>
        <v/>
      </c>
      <c r="H22" s="104">
        <f>+IF(ISBLANK('Funding Info'!DG26),"",'Funding Info'!DG26)</f>
        <v>0</v>
      </c>
      <c r="I22" s="95" t="str">
        <f>+IF(ISBLANK('Funding Info'!KR26),"",'Funding Info'!KR26)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Info'!DE27),"",'Funding Info'!DE27)</f>
        <v/>
      </c>
      <c r="G23" s="104" t="str">
        <f>+IF(ISBLANK('Funding Info'!DF27),"",'Funding Info'!DF27)</f>
        <v/>
      </c>
      <c r="H23" s="104">
        <f>+IF(ISBLANK('Funding Info'!DG27),"",'Funding Info'!DG27)</f>
        <v>0</v>
      </c>
      <c r="I23" s="95" t="str">
        <f>+IF(ISBLANK('Funding Info'!KR27),"",'Funding Info'!KR27)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Info'!DE28),"",'Funding Info'!DE28)</f>
        <v/>
      </c>
      <c r="G24" s="104" t="str">
        <f>+IF(ISBLANK('Funding Info'!DF28),"",'Funding Info'!DF28)</f>
        <v/>
      </c>
      <c r="H24" s="104">
        <f>+IF(ISBLANK('Funding Info'!DG28),"",'Funding Info'!DG28)</f>
        <v>0</v>
      </c>
      <c r="I24" s="95" t="str">
        <f>+IF(ISBLANK('Funding Info'!KR28),"",'Funding Info'!KR28)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Info'!DE29),"",'Funding Info'!DE29)</f>
        <v/>
      </c>
      <c r="G25" s="104" t="str">
        <f>+IF(ISBLANK('Funding Info'!DF29),"",'Funding Info'!DF29)</f>
        <v/>
      </c>
      <c r="H25" s="104">
        <f>+IF(ISBLANK('Funding Info'!DG29),"",'Funding Info'!DG29)</f>
        <v>0</v>
      </c>
      <c r="I25" s="95" t="str">
        <f>+IF(ISBLANK('Funding Info'!KR29),"",'Funding Info'!KR29)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Info'!DE30),"",'Funding Info'!DE30)</f>
        <v/>
      </c>
      <c r="G26" s="104" t="str">
        <f>+IF(ISBLANK('Funding Info'!DF30),"",'Funding Info'!DF30)</f>
        <v/>
      </c>
      <c r="H26" s="104">
        <f>+IF(ISBLANK('Funding Info'!DG30),"",'Funding Info'!DG30)</f>
        <v>0</v>
      </c>
      <c r="I26" s="95" t="str">
        <f>+IF(ISBLANK('Funding Info'!KR30),"",'Funding Info'!KR30)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Info'!DE31),"",'Funding Info'!DE31)</f>
        <v/>
      </c>
      <c r="G27" s="104" t="str">
        <f>+IF(ISBLANK('Funding Info'!DF31),"",'Funding Info'!DF31)</f>
        <v/>
      </c>
      <c r="H27" s="104">
        <f>+IF(ISBLANK('Funding Info'!DG31),"",'Funding Info'!DG31)</f>
        <v>0</v>
      </c>
      <c r="I27" s="95" t="str">
        <f>+IF(ISBLANK('Funding Info'!KR31),"",'Funding Info'!KR31)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Info'!DE32),"",'Funding Info'!DE32)</f>
        <v>1307</v>
      </c>
      <c r="G28" s="104" t="str">
        <f>+IF(ISBLANK('Funding Info'!DF32),"",'Funding Info'!DF32)</f>
        <v/>
      </c>
      <c r="H28" s="104">
        <f>+IF(ISBLANK('Funding Info'!DG32),"",'Funding Info'!DG32)</f>
        <v>1307</v>
      </c>
      <c r="I28" s="95" t="str">
        <f>+IF(ISBLANK('Funding Info'!KR32),"",'Funding Info'!KR32)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Info'!DE33),"",'Funding Info'!DE33)</f>
        <v>2122</v>
      </c>
      <c r="G29" s="104" t="str">
        <f>+IF(ISBLANK('Funding Info'!DF33),"",'Funding Info'!DF33)</f>
        <v/>
      </c>
      <c r="H29" s="104">
        <f>+IF(ISBLANK('Funding Info'!DG33),"",'Funding Info'!DG33)</f>
        <v>2122</v>
      </c>
      <c r="I29" s="95" t="str">
        <f>+IF(ISBLANK('Funding Info'!KR33),"",'Funding Info'!KR33)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Info'!DE35),"",'Funding Info'!DE35)</f>
        <v/>
      </c>
      <c r="G30" s="104" t="str">
        <f>+IF(ISBLANK('Funding Info'!DF35),"",'Funding Info'!DF35)</f>
        <v/>
      </c>
      <c r="H30" s="104">
        <f>+IF(ISBLANK('Funding Info'!DG35),"",'Funding Info'!DG35)</f>
        <v>0</v>
      </c>
      <c r="I30" s="95" t="str">
        <f>+IF(ISBLANK('Funding Info'!KR35),"",'Funding Info'!KR35)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Info'!DE36),"",'Funding Info'!DE36)</f>
        <v>119856</v>
      </c>
      <c r="G31" s="104">
        <f>+IF(ISBLANK('Funding Info'!DF36),"",'Funding Info'!DF36)</f>
        <v>-8136</v>
      </c>
      <c r="H31" s="104">
        <f>+IF(ISBLANK('Funding Info'!DG36),"",'Funding Info'!DG36)</f>
        <v>111720</v>
      </c>
      <c r="I31" s="95" t="str">
        <f>+IF(ISBLANK('Funding Info'!KR36),"",'Funding Info'!KR36)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Info'!DE37),"",'Funding Info'!DE37)</f>
        <v/>
      </c>
      <c r="G32" s="104" t="str">
        <f>+IF(ISBLANK('Funding Info'!DF37),"",'Funding Info'!DF37)</f>
        <v/>
      </c>
      <c r="H32" s="104">
        <f>+IF(ISBLANK('Funding Info'!DG37),"",'Funding Info'!DG37)</f>
        <v>0</v>
      </c>
      <c r="I32" s="95" t="str">
        <f>+IF(ISBLANK('Funding Info'!KR37),"",'Funding Info'!KR37)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Info'!DE38),"",'Funding Info'!DE38)</f>
        <v/>
      </c>
      <c r="G33" s="104" t="str">
        <f>+IF(ISBLANK('Funding Info'!DF38),"",'Funding Info'!DF38)</f>
        <v/>
      </c>
      <c r="H33" s="104">
        <f>+IF(ISBLANK('Funding Info'!DG38),"",'Funding Info'!DG38)</f>
        <v>0</v>
      </c>
      <c r="I33" s="95" t="str">
        <f>+IF(ISBLANK('Funding Info'!KR38),"",'Funding Info'!KR38)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Info'!DE39),"",'Funding Info'!DE39)</f>
        <v/>
      </c>
      <c r="G34" s="104" t="str">
        <f>+IF(ISBLANK('Funding Info'!DF39),"",'Funding Info'!DF39)</f>
        <v/>
      </c>
      <c r="H34" s="104">
        <f>+IF(ISBLANK('Funding Info'!DG39),"",'Funding Info'!DG39)</f>
        <v>0</v>
      </c>
      <c r="I34" s="95" t="str">
        <f>+IF(ISBLANK('Funding Info'!KR39),"",'Funding Info'!KR39)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139938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[1]Overview!B39</f>
        <v>Jefferson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[1]Overview!C39</f>
        <v>28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Info'!DH3),"",'Funding Info'!DH3)</f>
        <v>6366</v>
      </c>
      <c r="G5" s="104" t="str">
        <f>+IF(ISBLANK('Funding Info'!DI3),"",'Funding Info'!DI3)</f>
        <v/>
      </c>
      <c r="H5" s="104">
        <f>+IF(ISBLANK('Funding Info'!DJ3),"",'Funding Info'!DJ3)</f>
        <v>6366</v>
      </c>
      <c r="I5" s="95" t="str">
        <f>+IF(ISBLANK('Funding Info'!KS3),"",'Funding Info'!KS3)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Info'!DH5),"",'Funding Info'!DH5)</f>
        <v/>
      </c>
      <c r="G6" s="104" t="str">
        <f>+IF(ISBLANK('Funding Info'!DI5),"",'Funding Info'!DI5)</f>
        <v/>
      </c>
      <c r="H6" s="104">
        <f>+IF(ISBLANK('Funding Info'!DJ5),"",'Funding Info'!DJ5)</f>
        <v>0</v>
      </c>
      <c r="I6" s="95" t="str">
        <f>+IF(ISBLANK('Funding Info'!KS5),"",'Funding Info'!KS5)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Info'!DH7),"",'Funding Info'!DH7)</f>
        <v/>
      </c>
      <c r="G7" s="104" t="str">
        <f>+IF(ISBLANK('Funding Info'!DI7),"",'Funding Info'!DI7)</f>
        <v/>
      </c>
      <c r="H7" s="104">
        <f>+IF(ISBLANK('Funding Info'!DJ7),"",'Funding Info'!DJ7)</f>
        <v>0</v>
      </c>
      <c r="I7" s="95" t="str">
        <f>+IF(ISBLANK('Funding Info'!KS7),"",'Funding Info'!KS7)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Info'!DH8),"",'Funding Info'!DH8)</f>
        <v/>
      </c>
      <c r="G8" s="104" t="str">
        <f>+IF(ISBLANK('Funding Info'!DI8),"",'Funding Info'!DI8)</f>
        <v/>
      </c>
      <c r="H8" s="104">
        <f>+IF(ISBLANK('Funding Info'!DJ8),"",'Funding Info'!DJ8)</f>
        <v>0</v>
      </c>
      <c r="I8" s="95" t="str">
        <f>+IF(ISBLANK('Funding Info'!KS8),"",'Funding Info'!KS8)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Info'!DH9),"",'Funding Info'!DH9)</f>
        <v/>
      </c>
      <c r="G9" s="104" t="str">
        <f>+IF(ISBLANK('Funding Info'!DI9),"",'Funding Info'!DI9)</f>
        <v/>
      </c>
      <c r="H9" s="104">
        <f>+IF(ISBLANK('Funding Info'!DJ9),"",'Funding Info'!DJ9)</f>
        <v>0</v>
      </c>
      <c r="I9" s="95" t="str">
        <f>+IF(ISBLANK('Funding Info'!KS9),"",'Funding Info'!KS9)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Info'!DH10),"",'Funding Info'!DH10)</f>
        <v/>
      </c>
      <c r="G10" s="104" t="str">
        <f>+IF(ISBLANK('Funding Info'!DI10),"",'Funding Info'!DI10)</f>
        <v/>
      </c>
      <c r="H10" s="104">
        <f>+IF(ISBLANK('Funding Info'!DJ10),"",'Funding Info'!DJ10)</f>
        <v>0</v>
      </c>
      <c r="I10" s="95" t="str">
        <f>+IF(ISBLANK('Funding Info'!KS10),"",'Funding Info'!KS10)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Info'!DH11),"",'Funding Info'!DH11)</f>
        <v/>
      </c>
      <c r="G11" s="104" t="str">
        <f>+IF(ISBLANK('Funding Info'!DI11),"",'Funding Info'!DI11)</f>
        <v/>
      </c>
      <c r="H11" s="104">
        <f>+IF(ISBLANK('Funding Info'!DJ11),"",'Funding Info'!DJ11)</f>
        <v>0</v>
      </c>
      <c r="I11" s="95" t="str">
        <f>+IF(ISBLANK('Funding Info'!KS11),"",'Funding Info'!KS11)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Info'!DH13),"",'Funding Info'!DH13)</f>
        <v/>
      </c>
      <c r="G12" s="104" t="str">
        <f>+IF(ISBLANK('Funding Info'!DI13),"",'Funding Info'!DI13)</f>
        <v/>
      </c>
      <c r="H12" s="104">
        <f>+IF(ISBLANK('Funding Info'!DJ13),"",'Funding Info'!DJ13)</f>
        <v>0</v>
      </c>
      <c r="I12" s="95" t="str">
        <f>+IF(ISBLANK('Funding Info'!KS13),"",'Funding Info'!KS13)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Info'!DH14),"",'Funding Info'!DH14)</f>
        <v/>
      </c>
      <c r="G13" s="104" t="str">
        <f>+IF(ISBLANK('Funding Info'!DI14),"",'Funding Info'!DI14)</f>
        <v/>
      </c>
      <c r="H13" s="104">
        <f>+IF(ISBLANK('Funding Info'!DJ14),"",'Funding Info'!DJ14)</f>
        <v>0</v>
      </c>
      <c r="I13" s="95" t="str">
        <f>+IF(ISBLANK('Funding Info'!KS14),"",'Funding Info'!KS14)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Info'!DH15),"",'Funding Info'!DH15)</f>
        <v/>
      </c>
      <c r="G14" s="104" t="str">
        <f>+IF(ISBLANK('Funding Info'!DI15),"",'Funding Info'!DI15)</f>
        <v/>
      </c>
      <c r="H14" s="104">
        <f>+IF(ISBLANK('Funding Info'!DJ15),"",'Funding Info'!DJ15)</f>
        <v>0</v>
      </c>
      <c r="I14" s="95" t="str">
        <f>+IF(ISBLANK('Funding Info'!KS15),"",'Funding Info'!KS15)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Info'!DH16),"",'Funding Info'!DH16)</f>
        <v>13210</v>
      </c>
      <c r="G15" s="104" t="str">
        <f>+IF(ISBLANK('Funding Info'!DI16),"",'Funding Info'!DI16)</f>
        <v/>
      </c>
      <c r="H15" s="104">
        <f>+IF(ISBLANK('Funding Info'!DJ16),"",'Funding Info'!DJ16)</f>
        <v>13210</v>
      </c>
      <c r="I15" s="95" t="str">
        <f>+IF(ISBLANK('Funding Info'!KS16),"",'Funding Info'!KS16)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Info'!DH17),"",'Funding Info'!DH17)</f>
        <v/>
      </c>
      <c r="G16" s="104" t="str">
        <f>+IF(ISBLANK('Funding Info'!DI17),"",'Funding Info'!DI17)</f>
        <v/>
      </c>
      <c r="H16" s="104">
        <f>+IF(ISBLANK('Funding Info'!DJ17),"",'Funding Info'!DJ17)</f>
        <v>0</v>
      </c>
      <c r="I16" s="95" t="str">
        <f>+IF(ISBLANK('Funding Info'!KS17),"",'Funding Info'!KS17)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Info'!DH18),"",'Funding Info'!DH18)</f>
        <v>18133</v>
      </c>
      <c r="G17" s="104" t="str">
        <f>+IF(ISBLANK('Funding Info'!DI18),"",'Funding Info'!DI18)</f>
        <v/>
      </c>
      <c r="H17" s="104">
        <f>+IF(ISBLANK('Funding Info'!DJ18),"",'Funding Info'!DJ18)</f>
        <v>18133</v>
      </c>
      <c r="I17" s="95" t="str">
        <f>+IF(ISBLANK('Funding Info'!KS18),"",'Funding Info'!KS18)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Info'!DH19),"",'Funding Info'!DH19)</f>
        <v/>
      </c>
      <c r="G18" s="104" t="str">
        <f>+IF(ISBLANK('Funding Info'!DI19),"",'Funding Info'!DI19)</f>
        <v/>
      </c>
      <c r="H18" s="104">
        <f>+IF(ISBLANK('Funding Info'!DJ19),"",'Funding Info'!DJ19)</f>
        <v>0</v>
      </c>
      <c r="I18" s="95" t="str">
        <f>+IF(ISBLANK('Funding Info'!KS19),"",'Funding Info'!KS19)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Info'!DH23),"",'Funding Info'!DH23)</f>
        <v/>
      </c>
      <c r="G19" s="104" t="str">
        <f>+IF(ISBLANK('Funding Info'!DI23),"",'Funding Info'!DI23)</f>
        <v/>
      </c>
      <c r="H19" s="104">
        <f>+IF(ISBLANK('Funding Info'!DJ23),"",'Funding Info'!DJ23)</f>
        <v>0</v>
      </c>
      <c r="I19" s="95" t="str">
        <f>+IF(ISBLANK('Funding Info'!KS23),"",'Funding Info'!KS23)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Info'!DH24),"",'Funding Info'!DH24)</f>
        <v/>
      </c>
      <c r="G20" s="104" t="str">
        <f>+IF(ISBLANK('Funding Info'!DI24),"",'Funding Info'!DI24)</f>
        <v/>
      </c>
      <c r="H20" s="104">
        <f>+IF(ISBLANK('Funding Info'!DJ24),"",'Funding Info'!DJ24)</f>
        <v>0</v>
      </c>
      <c r="I20" s="95" t="str">
        <f>+IF(ISBLANK('Funding Info'!KS24),"",'Funding Info'!KS24)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Info'!DH25),"",'Funding Info'!DH25)</f>
        <v/>
      </c>
      <c r="G21" s="104" t="str">
        <f>+IF(ISBLANK('Funding Info'!DI25),"",'Funding Info'!DI25)</f>
        <v/>
      </c>
      <c r="H21" s="104">
        <f>+IF(ISBLANK('Funding Info'!DJ25),"",'Funding Info'!DJ25)</f>
        <v>0</v>
      </c>
      <c r="I21" s="95" t="str">
        <f>+IF(ISBLANK('Funding Info'!KS25),"",'Funding Info'!KS25)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Info'!DH26),"",'Funding Info'!DH26)</f>
        <v/>
      </c>
      <c r="G22" s="104" t="str">
        <f>+IF(ISBLANK('Funding Info'!DI26),"",'Funding Info'!DI26)</f>
        <v/>
      </c>
      <c r="H22" s="104">
        <f>+IF(ISBLANK('Funding Info'!DJ26),"",'Funding Info'!DJ26)</f>
        <v>0</v>
      </c>
      <c r="I22" s="95" t="str">
        <f>+IF(ISBLANK('Funding Info'!KS26),"",'Funding Info'!KS26)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Info'!DH27),"",'Funding Info'!DH27)</f>
        <v/>
      </c>
      <c r="G23" s="104" t="str">
        <f>+IF(ISBLANK('Funding Info'!DI27),"",'Funding Info'!DI27)</f>
        <v/>
      </c>
      <c r="H23" s="104">
        <f>+IF(ISBLANK('Funding Info'!DJ27),"",'Funding Info'!DJ27)</f>
        <v>0</v>
      </c>
      <c r="I23" s="95" t="str">
        <f>+IF(ISBLANK('Funding Info'!KS27),"",'Funding Info'!KS27)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Info'!DH28),"",'Funding Info'!DH28)</f>
        <v/>
      </c>
      <c r="G24" s="104" t="str">
        <f>+IF(ISBLANK('Funding Info'!DI28),"",'Funding Info'!DI28)</f>
        <v/>
      </c>
      <c r="H24" s="104">
        <f>+IF(ISBLANK('Funding Info'!DJ28),"",'Funding Info'!DJ28)</f>
        <v>0</v>
      </c>
      <c r="I24" s="95" t="str">
        <f>+IF(ISBLANK('Funding Info'!KS28),"",'Funding Info'!KS28)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Info'!DH29),"",'Funding Info'!DH29)</f>
        <v/>
      </c>
      <c r="G25" s="104" t="str">
        <f>+IF(ISBLANK('Funding Info'!DI29),"",'Funding Info'!DI29)</f>
        <v/>
      </c>
      <c r="H25" s="104">
        <f>+IF(ISBLANK('Funding Info'!DJ29),"",'Funding Info'!DJ29)</f>
        <v>0</v>
      </c>
      <c r="I25" s="95" t="str">
        <f>+IF(ISBLANK('Funding Info'!KS29),"",'Funding Info'!KS29)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Info'!DH30),"",'Funding Info'!DH30)</f>
        <v/>
      </c>
      <c r="G26" s="104" t="str">
        <f>+IF(ISBLANK('Funding Info'!DI30),"",'Funding Info'!DI30)</f>
        <v/>
      </c>
      <c r="H26" s="104">
        <f>+IF(ISBLANK('Funding Info'!DJ30),"",'Funding Info'!DJ30)</f>
        <v>0</v>
      </c>
      <c r="I26" s="95" t="str">
        <f>+IF(ISBLANK('Funding Info'!KS30),"",'Funding Info'!KS30)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Info'!DH31),"",'Funding Info'!DH31)</f>
        <v/>
      </c>
      <c r="G27" s="104" t="str">
        <f>+IF(ISBLANK('Funding Info'!DI31),"",'Funding Info'!DI31)</f>
        <v/>
      </c>
      <c r="H27" s="104">
        <f>+IF(ISBLANK('Funding Info'!DJ31),"",'Funding Info'!DJ31)</f>
        <v>0</v>
      </c>
      <c r="I27" s="95" t="str">
        <f>+IF(ISBLANK('Funding Info'!KS31),"",'Funding Info'!KS31)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Info'!DH32),"",'Funding Info'!DH32)</f>
        <v>2450</v>
      </c>
      <c r="G28" s="104" t="str">
        <f>+IF(ISBLANK('Funding Info'!DI32),"",'Funding Info'!DI32)</f>
        <v/>
      </c>
      <c r="H28" s="104">
        <f>+IF(ISBLANK('Funding Info'!DJ32),"",'Funding Info'!DJ32)</f>
        <v>2450</v>
      </c>
      <c r="I28" s="95" t="str">
        <f>+IF(ISBLANK('Funding Info'!KS32),"",'Funding Info'!KS32)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Info'!DH33),"",'Funding Info'!DH33)</f>
        <v>2983</v>
      </c>
      <c r="G29" s="104" t="str">
        <f>+IF(ISBLANK('Funding Info'!DI33),"",'Funding Info'!DI33)</f>
        <v/>
      </c>
      <c r="H29" s="104">
        <f>+IF(ISBLANK('Funding Info'!DJ33),"",'Funding Info'!DJ33)</f>
        <v>2983</v>
      </c>
      <c r="I29" s="95" t="str">
        <f>+IF(ISBLANK('Funding Info'!KS33),"",'Funding Info'!KS33)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Info'!DH35),"",'Funding Info'!DH35)</f>
        <v/>
      </c>
      <c r="G30" s="104" t="str">
        <f>+IF(ISBLANK('Funding Info'!DI35),"",'Funding Info'!DI35)</f>
        <v/>
      </c>
      <c r="H30" s="104">
        <f>+IF(ISBLANK('Funding Info'!DJ35),"",'Funding Info'!DJ35)</f>
        <v>0</v>
      </c>
      <c r="I30" s="95" t="str">
        <f>+IF(ISBLANK('Funding Info'!KS35),"",'Funding Info'!KS35)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Info'!DH36),"",'Funding Info'!DH36)</f>
        <v>303018</v>
      </c>
      <c r="G31" s="104">
        <f>+IF(ISBLANK('Funding Info'!DI36),"",'Funding Info'!DI36)</f>
        <v>-7553</v>
      </c>
      <c r="H31" s="104">
        <f>+IF(ISBLANK('Funding Info'!DJ36),"",'Funding Info'!DJ36)</f>
        <v>295465</v>
      </c>
      <c r="I31" s="95" t="str">
        <f>+IF(ISBLANK('Funding Info'!KS36),"",'Funding Info'!KS36)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Info'!DH37),"",'Funding Info'!DH37)</f>
        <v/>
      </c>
      <c r="G32" s="104" t="str">
        <f>+IF(ISBLANK('Funding Info'!DI37),"",'Funding Info'!DI37)</f>
        <v/>
      </c>
      <c r="H32" s="104">
        <f>+IF(ISBLANK('Funding Info'!DJ37),"",'Funding Info'!DJ37)</f>
        <v>0</v>
      </c>
      <c r="I32" s="95" t="str">
        <f>+IF(ISBLANK('Funding Info'!KS37),"",'Funding Info'!KS37)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Info'!DH38),"",'Funding Info'!DH38)</f>
        <v/>
      </c>
      <c r="G33" s="104" t="str">
        <f>+IF(ISBLANK('Funding Info'!DI38),"",'Funding Info'!DI38)</f>
        <v/>
      </c>
      <c r="H33" s="104">
        <f>+IF(ISBLANK('Funding Info'!DJ38),"",'Funding Info'!DJ38)</f>
        <v>0</v>
      </c>
      <c r="I33" s="95" t="str">
        <f>+IF(ISBLANK('Funding Info'!KS38),"",'Funding Info'!KS38)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Info'!DH39),"",'Funding Info'!DH39)</f>
        <v/>
      </c>
      <c r="G34" s="104" t="str">
        <f>+IF(ISBLANK('Funding Info'!DI39),"",'Funding Info'!DI39)</f>
        <v/>
      </c>
      <c r="H34" s="104">
        <f>+IF(ISBLANK('Funding Info'!DJ39),"",'Funding Info'!DJ39)</f>
        <v>0</v>
      </c>
      <c r="I34" s="95" t="str">
        <f>+IF(ISBLANK('Funding Info'!KS39),"",'Funding Info'!KS39)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338607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/>
  </sheetViews>
  <sheetFormatPr defaultColWidth="9.140625" defaultRowHeight="15"/>
  <cols>
    <col min="1" max="1" width="42.28515625" style="90" bestFit="1" customWidth="1"/>
    <col min="2" max="2" width="7.7109375" style="90" bestFit="1" customWidth="1"/>
    <col min="3" max="3" width="8.42578125" style="95" bestFit="1" customWidth="1"/>
    <col min="4" max="4" width="16.140625" style="90" bestFit="1" customWidth="1"/>
    <col min="5" max="5" width="8.42578125" style="90" bestFit="1" customWidth="1"/>
    <col min="6" max="6" width="8.28515625" style="90" bestFit="1" customWidth="1"/>
    <col min="7" max="7" width="9.7109375" style="90" bestFit="1" customWidth="1"/>
    <col min="8" max="8" width="8.28515625" style="104" bestFit="1" customWidth="1"/>
    <col min="9" max="9" width="20.42578125" style="104" bestFit="1" customWidth="1"/>
    <col min="10" max="10" width="11.14062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[1]Overview!B4</f>
        <v>Adams County Department of Health &amp; Human Serivces, Division of Public Health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[1]Overview!C4</f>
        <v>1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Info'!G3),"",'Funding Info'!G3)</f>
        <v>1963</v>
      </c>
      <c r="G5" s="104" t="str">
        <f>+IF(ISBLANK('Funding Info'!H3),"",'Funding Info'!H3)</f>
        <v/>
      </c>
      <c r="H5" s="104">
        <f>+IF(ISBLANK('Funding Info'!I3),"",'Funding Info'!I3)</f>
        <v>1963</v>
      </c>
      <c r="I5" s="95" t="str">
        <f>+IF(ISBLANK('Funding Info'!JJ3),"",'Funding Info'!JJ3)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Info'!G5),"",'Funding Info'!G5)</f>
        <v/>
      </c>
      <c r="G6" s="104" t="str">
        <f>+IF(ISBLANK('Funding Info'!H5),"",'Funding Info'!H5)</f>
        <v/>
      </c>
      <c r="H6" s="104">
        <f>+IF(ISBLANK('Funding Info'!I5),"",'Funding Info'!I5)</f>
        <v>0</v>
      </c>
      <c r="I6" s="95" t="str">
        <f>+IF(ISBLANK('Funding Info'!JJ5),"",'Funding Info'!JJ5)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Info'!G7),"",'Funding Info'!G7)</f>
        <v/>
      </c>
      <c r="G7" s="104" t="str">
        <f>+IF(ISBLANK('Funding Info'!H7),"",'Funding Info'!H7)</f>
        <v/>
      </c>
      <c r="H7" s="104">
        <f>+IF(ISBLANK('Funding Info'!I7),"",'Funding Info'!I7)</f>
        <v>0</v>
      </c>
      <c r="I7" s="95" t="str">
        <f>+IF(ISBLANK('Funding Info'!JJ7),"",'Funding Info'!JJ7)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Info'!G8),"",'Funding Info'!G8)</f>
        <v/>
      </c>
      <c r="G8" s="104" t="str">
        <f>+IF(ISBLANK('Funding Info'!H8),"",'Funding Info'!H8)</f>
        <v/>
      </c>
      <c r="H8" s="104">
        <f>+IF(ISBLANK('Funding Info'!I8),"",'Funding Info'!I8)</f>
        <v>0</v>
      </c>
      <c r="I8" s="95" t="str">
        <f>+IF(ISBLANK('Funding Info'!JJ8),"",'Funding Info'!JJ8)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Info'!G9),"",'Funding Info'!G9)</f>
        <v/>
      </c>
      <c r="G9" s="104" t="str">
        <f>+IF(ISBLANK('Funding Info'!H9),"",'Funding Info'!H9)</f>
        <v/>
      </c>
      <c r="H9" s="104">
        <f>+IF(ISBLANK('Funding Info'!I9),"",'Funding Info'!I9)</f>
        <v>0</v>
      </c>
      <c r="I9" s="95" t="str">
        <f>+IF(ISBLANK('Funding Info'!JJ9),"",'Funding Info'!JJ9)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Info'!G10),"",'Funding Info'!G10)</f>
        <v/>
      </c>
      <c r="G10" s="104" t="str">
        <f>+IF(ISBLANK('Funding Info'!H10),"",'Funding Info'!H10)</f>
        <v/>
      </c>
      <c r="H10" s="104">
        <f>+IF(ISBLANK('Funding Info'!I10),"",'Funding Info'!I10)</f>
        <v>0</v>
      </c>
      <c r="I10" s="95" t="str">
        <f>+IF(ISBLANK('Funding Info'!JJ10),"",'Funding Info'!JJ10)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Info'!G11),"",'Funding Info'!G11)</f>
        <v/>
      </c>
      <c r="G11" s="104" t="str">
        <f>+IF(ISBLANK('Funding Info'!H11),"",'Funding Info'!H11)</f>
        <v/>
      </c>
      <c r="H11" s="104">
        <f>+IF(ISBLANK('Funding Info'!I11),"",'Funding Info'!I11)</f>
        <v>0</v>
      </c>
      <c r="I11" s="95" t="str">
        <f>+IF(ISBLANK('Funding Info'!JJ11),"",'Funding Info'!JJ11)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Info'!G13),"",'Funding Info'!G13)</f>
        <v/>
      </c>
      <c r="G12" s="104" t="str">
        <f>+IF(ISBLANK('Funding Info'!H13),"",'Funding Info'!H13)</f>
        <v/>
      </c>
      <c r="H12" s="104">
        <f>+IF(ISBLANK('Funding Info'!I13),"",'Funding Info'!I13)</f>
        <v>0</v>
      </c>
      <c r="I12" s="95" t="str">
        <f>+IF(ISBLANK('Funding Info'!JJ13),"",'Funding Info'!JJ13)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Info'!G14),"",'Funding Info'!G14)</f>
        <v/>
      </c>
      <c r="G13" s="104" t="str">
        <f>+IF(ISBLANK('Funding Info'!H14),"",'Funding Info'!H14)</f>
        <v/>
      </c>
      <c r="H13" s="104">
        <f>+IF(ISBLANK('Funding Info'!I14),"",'Funding Info'!I14)</f>
        <v>0</v>
      </c>
      <c r="I13" s="95" t="str">
        <f>+IF(ISBLANK('Funding Info'!JJ14),"",'Funding Info'!JJ14)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Info'!G15),"",'Funding Info'!G15)</f>
        <v/>
      </c>
      <c r="G14" s="104" t="str">
        <f>+IF(ISBLANK('Funding Info'!H15),"",'Funding Info'!H15)</f>
        <v/>
      </c>
      <c r="H14" s="104">
        <f>+IF(ISBLANK('Funding Info'!I15),"",'Funding Info'!I15)</f>
        <v>0</v>
      </c>
      <c r="I14" s="95" t="str">
        <f>+IF(ISBLANK('Funding Info'!JJ15),"",'Funding Info'!JJ15)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Info'!G16),"",'Funding Info'!G16)</f>
        <v>6782</v>
      </c>
      <c r="G15" s="104" t="str">
        <f>+IF(ISBLANK('Funding Info'!H16),"",'Funding Info'!H16)</f>
        <v/>
      </c>
      <c r="H15" s="104">
        <f>+IF(ISBLANK('Funding Info'!I16),"",'Funding Info'!I16)</f>
        <v>6782</v>
      </c>
      <c r="I15" s="95" t="str">
        <f>+IF(ISBLANK('Funding Info'!JJ16),"",'Funding Info'!JJ16)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Info'!G17),"",'Funding Info'!G17)</f>
        <v/>
      </c>
      <c r="G16" s="104" t="str">
        <f>+IF(ISBLANK('Funding Info'!H17),"",'Funding Info'!H17)</f>
        <v/>
      </c>
      <c r="H16" s="104">
        <f>+IF(ISBLANK('Funding Info'!I17),"",'Funding Info'!I17)</f>
        <v>0</v>
      </c>
      <c r="I16" s="95" t="str">
        <f>+IF(ISBLANK('Funding Info'!JJ17),"",'Funding Info'!JJ17)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Info'!G18),"",'Funding Info'!G18)</f>
        <v>10266</v>
      </c>
      <c r="G17" s="104" t="str">
        <f>+IF(ISBLANK('Funding Info'!H18),"",'Funding Info'!H18)</f>
        <v/>
      </c>
      <c r="H17" s="104">
        <f>+IF(ISBLANK('Funding Info'!I18),"",'Funding Info'!I18)</f>
        <v>10266</v>
      </c>
      <c r="I17" s="95" t="str">
        <f>+IF(ISBLANK('Funding Info'!JJ18),"",'Funding Info'!JJ18)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Info'!G19),"",'Funding Info'!G19)</f>
        <v/>
      </c>
      <c r="G18" s="104" t="str">
        <f>+IF(ISBLANK('Funding Info'!H19),"",'Funding Info'!H19)</f>
        <v/>
      </c>
      <c r="H18" s="104">
        <f>+IF(ISBLANK('Funding Info'!I19),"",'Funding Info'!I19)</f>
        <v>0</v>
      </c>
      <c r="I18" s="95" t="str">
        <f>+IF(ISBLANK('Funding Info'!JJ19),"",'Funding Info'!JJ19)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Info'!G23),"",'Funding Info'!G23)</f>
        <v/>
      </c>
      <c r="G19" s="104" t="str">
        <f>+IF(ISBLANK('Funding Info'!H23),"",'Funding Info'!H23)</f>
        <v/>
      </c>
      <c r="H19" s="104">
        <f>+IF(ISBLANK('Funding Info'!I23),"",'Funding Info'!I23)</f>
        <v>0</v>
      </c>
      <c r="I19" s="95" t="str">
        <f>+IF(ISBLANK('Funding Info'!JJ23),"",'Funding Info'!JJ23)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Info'!G24),"",'Funding Info'!G24)</f>
        <v/>
      </c>
      <c r="G20" s="104" t="str">
        <f>+IF(ISBLANK('Funding Info'!H24),"",'Funding Info'!H24)</f>
        <v/>
      </c>
      <c r="H20" s="104">
        <f>+IF(ISBLANK('Funding Info'!I24),"",'Funding Info'!I24)</f>
        <v>0</v>
      </c>
      <c r="I20" s="95" t="str">
        <f>+IF(ISBLANK('Funding Info'!JJ24),"",'Funding Info'!JJ24)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Info'!G25),"",'Funding Info'!G25)</f>
        <v>1013</v>
      </c>
      <c r="G21" s="104" t="str">
        <f>+IF(ISBLANK('Funding Info'!H25),"",'Funding Info'!H25)</f>
        <v/>
      </c>
      <c r="H21" s="104">
        <f>+IF(ISBLANK('Funding Info'!I25),"",'Funding Info'!I25)</f>
        <v>1013</v>
      </c>
      <c r="I21" s="95" t="str">
        <f>+IF(ISBLANK('Funding Info'!JJ25),"",'Funding Info'!JJ25)</f>
        <v>Negotiation Complete</v>
      </c>
      <c r="J21" s="102">
        <f>+IF(ISBLANK('Funding Info'!F25),"",'Funding Info'!F25)</f>
        <v>43555</v>
      </c>
    </row>
    <row r="22" spans="1:1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Info'!G26),"",'Funding Info'!G26)</f>
        <v/>
      </c>
      <c r="G22" s="104" t="str">
        <f>+IF(ISBLANK('Funding Info'!H26),"",'Funding Info'!H26)</f>
        <v/>
      </c>
      <c r="H22" s="104">
        <f>+IF(ISBLANK('Funding Info'!I26),"",'Funding Info'!I26)</f>
        <v>0</v>
      </c>
      <c r="I22" s="95" t="str">
        <f>+IF(ISBLANK('Funding Info'!JJ26),"",'Funding Info'!JJ26)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Info'!G27),"",'Funding Info'!G27)</f>
        <v/>
      </c>
      <c r="G23" s="104" t="str">
        <f>+IF(ISBLANK('Funding Info'!H27),"",'Funding Info'!H27)</f>
        <v/>
      </c>
      <c r="H23" s="104">
        <f>+IF(ISBLANK('Funding Info'!I27),"",'Funding Info'!I27)</f>
        <v>0</v>
      </c>
      <c r="I23" s="95" t="str">
        <f>+IF(ISBLANK('Funding Info'!JJ27),"",'Funding Info'!JJ27)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Info'!G28),"",'Funding Info'!G28)</f>
        <v/>
      </c>
      <c r="G24" s="104" t="str">
        <f>+IF(ISBLANK('Funding Info'!H28),"",'Funding Info'!H28)</f>
        <v/>
      </c>
      <c r="H24" s="104">
        <f>+IF(ISBLANK('Funding Info'!I28),"",'Funding Info'!I28)</f>
        <v>0</v>
      </c>
      <c r="I24" s="95" t="str">
        <f>+IF(ISBLANK('Funding Info'!JJ28),"",'Funding Info'!JJ28)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Info'!G29),"",'Funding Info'!G29)</f>
        <v/>
      </c>
      <c r="G25" s="104" t="str">
        <f>+IF(ISBLANK('Funding Info'!H29),"",'Funding Info'!H29)</f>
        <v/>
      </c>
      <c r="H25" s="104">
        <f>+IF(ISBLANK('Funding Info'!I29),"",'Funding Info'!I29)</f>
        <v>0</v>
      </c>
      <c r="I25" s="95" t="str">
        <f>+IF(ISBLANK('Funding Info'!JJ29),"",'Funding Info'!JJ29)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Info'!G30),"",'Funding Info'!G30)</f>
        <v/>
      </c>
      <c r="G26" s="104" t="str">
        <f>+IF(ISBLANK('Funding Info'!H30),"",'Funding Info'!H30)</f>
        <v/>
      </c>
      <c r="H26" s="104">
        <f>+IF(ISBLANK('Funding Info'!I30),"",'Funding Info'!I30)</f>
        <v>0</v>
      </c>
      <c r="I26" s="95" t="str">
        <f>+IF(ISBLANK('Funding Info'!JJ30),"",'Funding Info'!JJ30)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Info'!G31),"",'Funding Info'!G31)</f>
        <v/>
      </c>
      <c r="G27" s="104" t="str">
        <f>+IF(ISBLANK('Funding Info'!H31),"",'Funding Info'!H31)</f>
        <v/>
      </c>
      <c r="H27" s="104">
        <f>+IF(ISBLANK('Funding Info'!I31),"",'Funding Info'!I31)</f>
        <v>0</v>
      </c>
      <c r="I27" s="95" t="str">
        <f>+IF(ISBLANK('Funding Info'!JJ31),"",'Funding Info'!JJ31)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Info'!G32),"",'Funding Info'!G32)</f>
        <v/>
      </c>
      <c r="G28" s="104" t="str">
        <f>+IF(ISBLANK('Funding Info'!H32),"",'Funding Info'!H32)</f>
        <v/>
      </c>
      <c r="H28" s="104">
        <f>+IF(ISBLANK('Funding Info'!I32),"",'Funding Info'!I32)</f>
        <v>0</v>
      </c>
      <c r="I28" s="95" t="str">
        <f>+IF(ISBLANK('Funding Info'!JJ32),"",'Funding Info'!JJ32)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Info'!G33),"",'Funding Info'!G33)</f>
        <v/>
      </c>
      <c r="G29" s="104" t="str">
        <f>+IF(ISBLANK('Funding Info'!H33),"",'Funding Info'!H33)</f>
        <v/>
      </c>
      <c r="H29" s="104">
        <f>+IF(ISBLANK('Funding Info'!I33),"",'Funding Info'!I33)</f>
        <v>0</v>
      </c>
      <c r="I29" s="95" t="str">
        <f>+IF(ISBLANK('Funding Info'!JJ33),"",'Funding Info'!JJ33)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Info'!G35),"",'Funding Info'!G35)</f>
        <v/>
      </c>
      <c r="G30" s="104" t="str">
        <f>+IF(ISBLANK('Funding Info'!H35),"",'Funding Info'!H35)</f>
        <v/>
      </c>
      <c r="H30" s="104">
        <f>+IF(ISBLANK('Funding Info'!I35),"",'Funding Info'!I35)</f>
        <v>0</v>
      </c>
      <c r="I30" s="95" t="str">
        <f>+IF(ISBLANK('Funding Info'!JJ35),"",'Funding Info'!JJ35)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Info'!G36),"",'Funding Info'!G36)</f>
        <v/>
      </c>
      <c r="G31" s="104" t="str">
        <f>+IF(ISBLANK('Funding Info'!H36),"",'Funding Info'!H36)</f>
        <v/>
      </c>
      <c r="H31" s="104">
        <f>+IF(ISBLANK('Funding Info'!I36),"",'Funding Info'!I36)</f>
        <v>0</v>
      </c>
      <c r="I31" s="95" t="str">
        <f>+IF(ISBLANK('Funding Info'!JJ36),"",'Funding Info'!JJ36)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Info'!G37),"",'Funding Info'!G37)</f>
        <v/>
      </c>
      <c r="G32" s="104" t="str">
        <f>+IF(ISBLANK('Funding Info'!H37),"",'Funding Info'!H37)</f>
        <v/>
      </c>
      <c r="H32" s="104">
        <f>+IF(ISBLANK('Funding Info'!I37),"",'Funding Info'!I37)</f>
        <v>0</v>
      </c>
      <c r="I32" s="95" t="str">
        <f>+IF(ISBLANK('Funding Info'!JJ37),"",'Funding Info'!JJ37)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Info'!G38),"",'Funding Info'!G38)</f>
        <v/>
      </c>
      <c r="G33" s="104" t="str">
        <f>+IF(ISBLANK('Funding Info'!H38),"",'Funding Info'!H38)</f>
        <v/>
      </c>
      <c r="H33" s="104">
        <f>+IF(ISBLANK('Funding Info'!I38),"",'Funding Info'!I38)</f>
        <v>0</v>
      </c>
      <c r="I33" s="95" t="str">
        <f>+IF(ISBLANK('Funding Info'!JJ38),"",'Funding Info'!JJ38)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Info'!G39),"",'Funding Info'!G39)</f>
        <v/>
      </c>
      <c r="G34" s="104" t="str">
        <f>+IF(ISBLANK('Funding Info'!H39),"",'Funding Info'!H39)</f>
        <v/>
      </c>
      <c r="H34" s="104">
        <f>+IF(ISBLANK('Funding Info'!I39),"",'Funding Info'!I39)</f>
        <v>0</v>
      </c>
      <c r="I34" s="95" t="str">
        <f>+IF(ISBLANK('Funding Info'!JJ39),"",'Funding Info'!JJ39)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20024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[1]Overview!B40</f>
        <v>Juneau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[1]Overview!C40</f>
        <v>29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Info'!DK3),"",'Funding Info'!DK3)</f>
        <v>3776</v>
      </c>
      <c r="G5" s="104" t="str">
        <f>+IF(ISBLANK('Funding Info'!DL3),"",'Funding Info'!DL3)</f>
        <v/>
      </c>
      <c r="H5" s="104">
        <f>+IF(ISBLANK('Funding Info'!DM3),"",'Funding Info'!DM3)</f>
        <v>3776</v>
      </c>
      <c r="I5" s="95" t="str">
        <f>+IF(ISBLANK('Funding Info'!KT3),"",'Funding Info'!KT3)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Info'!DK5),"",'Funding Info'!DK5)</f>
        <v/>
      </c>
      <c r="G6" s="104" t="str">
        <f>+IF(ISBLANK('Funding Info'!DL5),"",'Funding Info'!DL5)</f>
        <v/>
      </c>
      <c r="H6" s="104">
        <f>+IF(ISBLANK('Funding Info'!DM5),"",'Funding Info'!DM5)</f>
        <v>0</v>
      </c>
      <c r="I6" s="95" t="str">
        <f>+IF(ISBLANK('Funding Info'!KT5),"",'Funding Info'!KT5)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Info'!DK7),"",'Funding Info'!DK7)</f>
        <v/>
      </c>
      <c r="G7" s="104" t="str">
        <f>+IF(ISBLANK('Funding Info'!DL7),"",'Funding Info'!DL7)</f>
        <v/>
      </c>
      <c r="H7" s="104">
        <f>+IF(ISBLANK('Funding Info'!DM7),"",'Funding Info'!DM7)</f>
        <v>0</v>
      </c>
      <c r="I7" s="95" t="str">
        <f>+IF(ISBLANK('Funding Info'!KT7),"",'Funding Info'!KT7)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Info'!DK8),"",'Funding Info'!DK8)</f>
        <v/>
      </c>
      <c r="G8" s="104" t="str">
        <f>+IF(ISBLANK('Funding Info'!DL8),"",'Funding Info'!DL8)</f>
        <v/>
      </c>
      <c r="H8" s="104">
        <f>+IF(ISBLANK('Funding Info'!DM8),"",'Funding Info'!DM8)</f>
        <v>0</v>
      </c>
      <c r="I8" s="95" t="str">
        <f>+IF(ISBLANK('Funding Info'!KT8),"",'Funding Info'!KT8)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Info'!DK9),"",'Funding Info'!DK9)</f>
        <v/>
      </c>
      <c r="G9" s="104" t="str">
        <f>+IF(ISBLANK('Funding Info'!DL9),"",'Funding Info'!DL9)</f>
        <v/>
      </c>
      <c r="H9" s="104">
        <f>+IF(ISBLANK('Funding Info'!DM9),"",'Funding Info'!DM9)</f>
        <v>0</v>
      </c>
      <c r="I9" s="95" t="str">
        <f>+IF(ISBLANK('Funding Info'!KT9),"",'Funding Info'!KT9)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Info'!DK10),"",'Funding Info'!DK10)</f>
        <v/>
      </c>
      <c r="G10" s="104" t="str">
        <f>+IF(ISBLANK('Funding Info'!DL10),"",'Funding Info'!DL10)</f>
        <v/>
      </c>
      <c r="H10" s="104">
        <f>+IF(ISBLANK('Funding Info'!DM10),"",'Funding Info'!DM10)</f>
        <v>0</v>
      </c>
      <c r="I10" s="95" t="str">
        <f>+IF(ISBLANK('Funding Info'!KT10),"",'Funding Info'!KT10)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Info'!DK11),"",'Funding Info'!DK11)</f>
        <v/>
      </c>
      <c r="G11" s="104" t="str">
        <f>+IF(ISBLANK('Funding Info'!DL11),"",'Funding Info'!DL11)</f>
        <v/>
      </c>
      <c r="H11" s="104">
        <f>+IF(ISBLANK('Funding Info'!DM11),"",'Funding Info'!DM11)</f>
        <v>0</v>
      </c>
      <c r="I11" s="95" t="str">
        <f>+IF(ISBLANK('Funding Info'!KT11),"",'Funding Info'!KT11)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Info'!DK13),"",'Funding Info'!DK13)</f>
        <v/>
      </c>
      <c r="G12" s="104" t="str">
        <f>+IF(ISBLANK('Funding Info'!DL13),"",'Funding Info'!DL13)</f>
        <v/>
      </c>
      <c r="H12" s="104">
        <f>+IF(ISBLANK('Funding Info'!DM13),"",'Funding Info'!DM13)</f>
        <v>0</v>
      </c>
      <c r="I12" s="95" t="str">
        <f>+IF(ISBLANK('Funding Info'!KT13),"",'Funding Info'!KT13)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Info'!DK14),"",'Funding Info'!DK14)</f>
        <v/>
      </c>
      <c r="G13" s="104" t="str">
        <f>+IF(ISBLANK('Funding Info'!DL14),"",'Funding Info'!DL14)</f>
        <v/>
      </c>
      <c r="H13" s="104">
        <f>+IF(ISBLANK('Funding Info'!DM14),"",'Funding Info'!DM14)</f>
        <v>0</v>
      </c>
      <c r="I13" s="95" t="str">
        <f>+IF(ISBLANK('Funding Info'!KT14),"",'Funding Info'!KT14)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Info'!DK15),"",'Funding Info'!DK15)</f>
        <v/>
      </c>
      <c r="G14" s="104" t="str">
        <f>+IF(ISBLANK('Funding Info'!DL15),"",'Funding Info'!DL15)</f>
        <v/>
      </c>
      <c r="H14" s="104">
        <f>+IF(ISBLANK('Funding Info'!DM15),"",'Funding Info'!DM15)</f>
        <v>0</v>
      </c>
      <c r="I14" s="95" t="str">
        <f>+IF(ISBLANK('Funding Info'!KT15),"",'Funding Info'!KT15)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Info'!DK16),"",'Funding Info'!DK16)</f>
        <v>8012</v>
      </c>
      <c r="G15" s="104" t="str">
        <f>+IF(ISBLANK('Funding Info'!DL16),"",'Funding Info'!DL16)</f>
        <v/>
      </c>
      <c r="H15" s="104">
        <f>+IF(ISBLANK('Funding Info'!DM16),"",'Funding Info'!DM16)</f>
        <v>8012</v>
      </c>
      <c r="I15" s="95" t="str">
        <f>+IF(ISBLANK('Funding Info'!KT16),"",'Funding Info'!KT16)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Info'!DK17),"",'Funding Info'!DK17)</f>
        <v/>
      </c>
      <c r="G16" s="104" t="str">
        <f>+IF(ISBLANK('Funding Info'!DL17),"",'Funding Info'!DL17)</f>
        <v/>
      </c>
      <c r="H16" s="104">
        <f>+IF(ISBLANK('Funding Info'!DM17),"",'Funding Info'!DM17)</f>
        <v>0</v>
      </c>
      <c r="I16" s="95" t="str">
        <f>+IF(ISBLANK('Funding Info'!KT17),"",'Funding Info'!KT17)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Info'!DK18),"",'Funding Info'!DK18)</f>
        <v>11209</v>
      </c>
      <c r="G17" s="104" t="str">
        <f>+IF(ISBLANK('Funding Info'!DL18),"",'Funding Info'!DL18)</f>
        <v/>
      </c>
      <c r="H17" s="104">
        <f>+IF(ISBLANK('Funding Info'!DM18),"",'Funding Info'!DM18)</f>
        <v>11209</v>
      </c>
      <c r="I17" s="95" t="str">
        <f>+IF(ISBLANK('Funding Info'!KT18),"",'Funding Info'!KT18)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Info'!DK19),"",'Funding Info'!DK19)</f>
        <v/>
      </c>
      <c r="G18" s="104" t="str">
        <f>+IF(ISBLANK('Funding Info'!DL19),"",'Funding Info'!DL19)</f>
        <v/>
      </c>
      <c r="H18" s="104">
        <f>+IF(ISBLANK('Funding Info'!DM19),"",'Funding Info'!DM19)</f>
        <v>0</v>
      </c>
      <c r="I18" s="95" t="str">
        <f>+IF(ISBLANK('Funding Info'!KT19),"",'Funding Info'!KT19)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Info'!DK23),"",'Funding Info'!DK23)</f>
        <v/>
      </c>
      <c r="G19" s="104" t="str">
        <f>+IF(ISBLANK('Funding Info'!DL23),"",'Funding Info'!DL23)</f>
        <v/>
      </c>
      <c r="H19" s="104">
        <f>+IF(ISBLANK('Funding Info'!DM23),"",'Funding Info'!DM23)</f>
        <v>0</v>
      </c>
      <c r="I19" s="95" t="str">
        <f>+IF(ISBLANK('Funding Info'!KT23),"",'Funding Info'!KT23)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Info'!DK24),"",'Funding Info'!DK24)</f>
        <v/>
      </c>
      <c r="G20" s="104" t="str">
        <f>+IF(ISBLANK('Funding Info'!DL24),"",'Funding Info'!DL24)</f>
        <v/>
      </c>
      <c r="H20" s="104">
        <f>+IF(ISBLANK('Funding Info'!DM24),"",'Funding Info'!DM24)</f>
        <v>0</v>
      </c>
      <c r="I20" s="95" t="str">
        <f>+IF(ISBLANK('Funding Info'!KT24),"",'Funding Info'!KT24)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Info'!DK25),"",'Funding Info'!DK25)</f>
        <v/>
      </c>
      <c r="G21" s="104" t="str">
        <f>+IF(ISBLANK('Funding Info'!DL25),"",'Funding Info'!DL25)</f>
        <v/>
      </c>
      <c r="H21" s="104">
        <f>+IF(ISBLANK('Funding Info'!DM25),"",'Funding Info'!DM25)</f>
        <v>0</v>
      </c>
      <c r="I21" s="95" t="str">
        <f>+IF(ISBLANK('Funding Info'!KT25),"",'Funding Info'!KT25)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Info'!DK26),"",'Funding Info'!DK26)</f>
        <v/>
      </c>
      <c r="G22" s="104" t="str">
        <f>+IF(ISBLANK('Funding Info'!DL26),"",'Funding Info'!DL26)</f>
        <v/>
      </c>
      <c r="H22" s="104">
        <f>+IF(ISBLANK('Funding Info'!DM26),"",'Funding Info'!DM26)</f>
        <v>0</v>
      </c>
      <c r="I22" s="95" t="str">
        <f>+IF(ISBLANK('Funding Info'!KT26),"",'Funding Info'!KT26)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Info'!DK27),"",'Funding Info'!DK27)</f>
        <v/>
      </c>
      <c r="G23" s="104" t="str">
        <f>+IF(ISBLANK('Funding Info'!DL27),"",'Funding Info'!DL27)</f>
        <v/>
      </c>
      <c r="H23" s="104">
        <f>+IF(ISBLANK('Funding Info'!DM27),"",'Funding Info'!DM27)</f>
        <v>0</v>
      </c>
      <c r="I23" s="95" t="str">
        <f>+IF(ISBLANK('Funding Info'!KT27),"",'Funding Info'!KT27)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Info'!DK28),"",'Funding Info'!DK28)</f>
        <v/>
      </c>
      <c r="G24" s="104" t="str">
        <f>+IF(ISBLANK('Funding Info'!DL28),"",'Funding Info'!DL28)</f>
        <v/>
      </c>
      <c r="H24" s="104">
        <f>+IF(ISBLANK('Funding Info'!DM28),"",'Funding Info'!DM28)</f>
        <v>0</v>
      </c>
      <c r="I24" s="95" t="str">
        <f>+IF(ISBLANK('Funding Info'!KT28),"",'Funding Info'!KT28)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Info'!DK29),"",'Funding Info'!DK29)</f>
        <v/>
      </c>
      <c r="G25" s="104" t="str">
        <f>+IF(ISBLANK('Funding Info'!DL29),"",'Funding Info'!DL29)</f>
        <v/>
      </c>
      <c r="H25" s="104">
        <f>+IF(ISBLANK('Funding Info'!DM29),"",'Funding Info'!DM29)</f>
        <v>0</v>
      </c>
      <c r="I25" s="95" t="str">
        <f>+IF(ISBLANK('Funding Info'!KT29),"",'Funding Info'!KT29)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>
        <f>+IF(ISBLANK('Funding Info'!DK30),"",'Funding Info'!DK30)</f>
        <v>105808</v>
      </c>
      <c r="G26" s="104" t="str">
        <f>+IF(ISBLANK('Funding Info'!DL30),"",'Funding Info'!DL30)</f>
        <v/>
      </c>
      <c r="H26" s="104">
        <f>+IF(ISBLANK('Funding Info'!DM30),"",'Funding Info'!DM30)</f>
        <v>105808</v>
      </c>
      <c r="I26" s="95" t="str">
        <f>+IF(ISBLANK('Funding Info'!KT30),"",'Funding Info'!KT30)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>
        <f>+IF(ISBLANK('Funding Info'!DK31),"",'Funding Info'!DK31)</f>
        <v>9563</v>
      </c>
      <c r="G27" s="104" t="str">
        <f>+IF(ISBLANK('Funding Info'!DL31),"",'Funding Info'!DL31)</f>
        <v/>
      </c>
      <c r="H27" s="104">
        <f>+IF(ISBLANK('Funding Info'!DM31),"",'Funding Info'!DM31)</f>
        <v>9563</v>
      </c>
      <c r="I27" s="95" t="str">
        <f>+IF(ISBLANK('Funding Info'!KT31),"",'Funding Info'!KT31)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Info'!DK32),"",'Funding Info'!DK32)</f>
        <v>2896</v>
      </c>
      <c r="G28" s="104" t="str">
        <f>+IF(ISBLANK('Funding Info'!DL32),"",'Funding Info'!DL32)</f>
        <v/>
      </c>
      <c r="H28" s="104">
        <f>+IF(ISBLANK('Funding Info'!DM32),"",'Funding Info'!DM32)</f>
        <v>2896</v>
      </c>
      <c r="I28" s="95" t="str">
        <f>+IF(ISBLANK('Funding Info'!KT32),"",'Funding Info'!KT32)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Info'!DK33),"",'Funding Info'!DK33)</f>
        <v>2834</v>
      </c>
      <c r="G29" s="104" t="str">
        <f>+IF(ISBLANK('Funding Info'!DL33),"",'Funding Info'!DL33)</f>
        <v/>
      </c>
      <c r="H29" s="104">
        <f>+IF(ISBLANK('Funding Info'!DM33),"",'Funding Info'!DM33)</f>
        <v>2834</v>
      </c>
      <c r="I29" s="95" t="str">
        <f>+IF(ISBLANK('Funding Info'!KT33),"",'Funding Info'!KT33)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Info'!DK35),"",'Funding Info'!DK35)</f>
        <v/>
      </c>
      <c r="G30" s="104" t="str">
        <f>+IF(ISBLANK('Funding Info'!DL35),"",'Funding Info'!DL35)</f>
        <v/>
      </c>
      <c r="H30" s="104">
        <f>+IF(ISBLANK('Funding Info'!DM35),"",'Funding Info'!DM35)</f>
        <v>0</v>
      </c>
      <c r="I30" s="95" t="str">
        <f>+IF(ISBLANK('Funding Info'!KT35),"",'Funding Info'!KT35)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Info'!DK36),"",'Funding Info'!DK36)</f>
        <v>264227</v>
      </c>
      <c r="G31" s="104">
        <f>+IF(ISBLANK('Funding Info'!DL36),"",'Funding Info'!DL36)</f>
        <v>-21077</v>
      </c>
      <c r="H31" s="104">
        <f>+IF(ISBLANK('Funding Info'!DM36),"",'Funding Info'!DM36)</f>
        <v>243150</v>
      </c>
      <c r="I31" s="95" t="str">
        <f>+IF(ISBLANK('Funding Info'!KT36),"",'Funding Info'!KT36)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Info'!DK37),"",'Funding Info'!DK37)</f>
        <v/>
      </c>
      <c r="G32" s="104" t="str">
        <f>+IF(ISBLANK('Funding Info'!DL37),"",'Funding Info'!DL37)</f>
        <v/>
      </c>
      <c r="H32" s="104">
        <f>+IF(ISBLANK('Funding Info'!DM37),"",'Funding Info'!DM37)</f>
        <v>0</v>
      </c>
      <c r="I32" s="95" t="str">
        <f>+IF(ISBLANK('Funding Info'!KT37),"",'Funding Info'!KT37)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Info'!DK38),"",'Funding Info'!DK38)</f>
        <v/>
      </c>
      <c r="G33" s="104" t="str">
        <f>+IF(ISBLANK('Funding Info'!DL38),"",'Funding Info'!DL38)</f>
        <v/>
      </c>
      <c r="H33" s="104">
        <f>+IF(ISBLANK('Funding Info'!DM38),"",'Funding Info'!DM38)</f>
        <v>0</v>
      </c>
      <c r="I33" s="95" t="str">
        <f>+IF(ISBLANK('Funding Info'!KT38),"",'Funding Info'!KT38)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Info'!DK39),"",'Funding Info'!DK39)</f>
        <v/>
      </c>
      <c r="G34" s="104" t="str">
        <f>+IF(ISBLANK('Funding Info'!DL39),"",'Funding Info'!DL39)</f>
        <v/>
      </c>
      <c r="H34" s="104">
        <f>+IF(ISBLANK('Funding Info'!DM39),"",'Funding Info'!DM39)</f>
        <v>0</v>
      </c>
      <c r="I34" s="95" t="str">
        <f>+IF(ISBLANK('Funding Info'!KT39),"",'Funding Info'!KT39)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387248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19.1406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[1]Overview!B41</f>
        <v>Kenosha County Division of Health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[1]Overview!C41</f>
        <v>30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Info'!DN3),"",'Funding Info'!DN3)</f>
        <v>21238</v>
      </c>
      <c r="G5" s="104" t="str">
        <f>+IF(ISBLANK('Funding Info'!DO3),"",'Funding Info'!DO3)</f>
        <v/>
      </c>
      <c r="H5" s="104">
        <f>+IF(ISBLANK('Funding Info'!DP3),"",'Funding Info'!DP3)</f>
        <v>21238</v>
      </c>
      <c r="I5" s="95" t="str">
        <f>+IF(ISBLANK('Funding Info'!KU3),"",'Funding Info'!KU3)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Info'!DN5),"",'Funding Info'!DN5)</f>
        <v/>
      </c>
      <c r="G6" s="104" t="str">
        <f>+IF(ISBLANK('Funding Info'!DO5),"",'Funding Info'!DO5)</f>
        <v/>
      </c>
      <c r="H6" s="104">
        <v>36000</v>
      </c>
      <c r="I6" s="95" t="str">
        <f>+IF(ISBLANK('Funding Info'!KU5),"",'Funding Info'!KU5)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>
        <f>+IF(ISBLANK('Funding Info'!DN7),"",'Funding Info'!DN7)</f>
        <v>31500</v>
      </c>
      <c r="G7" s="104" t="str">
        <f>+IF(ISBLANK('Funding Info'!DO7),"",'Funding Info'!DO7)</f>
        <v/>
      </c>
      <c r="H7" s="104">
        <v>31500</v>
      </c>
      <c r="I7" s="95" t="str">
        <f>+IF(ISBLANK('Funding Info'!KU7),"",'Funding Info'!KU7)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Info'!DN8),"",'Funding Info'!DN8)</f>
        <v>50000</v>
      </c>
      <c r="G8" s="104" t="str">
        <f>+IF(ISBLANK('Funding Info'!DO8),"",'Funding Info'!DO8)</f>
        <v/>
      </c>
      <c r="H8" s="104">
        <v>257987</v>
      </c>
      <c r="I8" s="95" t="str">
        <f>+IF(ISBLANK('Funding Info'!KU8),"",'Funding Info'!KU8)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>
        <f>+IF(ISBLANK('Funding Info'!DN9),"",'Funding Info'!DN9)</f>
        <v>65000</v>
      </c>
      <c r="G9" s="104" t="str">
        <f>+IF(ISBLANK('Funding Info'!DO9),"",'Funding Info'!DO9)</f>
        <v/>
      </c>
      <c r="H9" s="104">
        <v>225000</v>
      </c>
      <c r="I9" s="95" t="str">
        <f>+IF(ISBLANK('Funding Info'!KU9),"",'Funding Info'!KU9)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Info'!DN10),"",'Funding Info'!DN10)</f>
        <v/>
      </c>
      <c r="G10" s="104" t="str">
        <f>+IF(ISBLANK('Funding Info'!DO10),"",'Funding Info'!DO10)</f>
        <v/>
      </c>
      <c r="H10" s="104">
        <f>+IF(ISBLANK('Funding Info'!DP10),"",'Funding Info'!DP10)</f>
        <v>0</v>
      </c>
      <c r="I10" s="95" t="str">
        <f>+IF(ISBLANK('Funding Info'!KU10),"",'Funding Info'!KU10)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>
        <f>+IF(ISBLANK('Funding Info'!DN11),"",'Funding Info'!DN11)</f>
        <v>13000</v>
      </c>
      <c r="G11" s="104" t="str">
        <f>+IF(ISBLANK('Funding Info'!DO11),"",'Funding Info'!DO11)</f>
        <v/>
      </c>
      <c r="H11" s="104">
        <f>+IF(ISBLANK('Funding Info'!DP11),"",'Funding Info'!DP11)</f>
        <v>13000</v>
      </c>
      <c r="I11" s="95" t="str">
        <f>+IF(ISBLANK('Funding Info'!KU11),"",'Funding Info'!KU11)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Info'!DN13),"",'Funding Info'!DN13)</f>
        <v/>
      </c>
      <c r="G12" s="104" t="str">
        <f>+IF(ISBLANK('Funding Info'!DO13),"",'Funding Info'!DO13)</f>
        <v/>
      </c>
      <c r="H12" s="104">
        <f>+IF(ISBLANK('Funding Info'!DP13),"",'Funding Info'!DP13)</f>
        <v>0</v>
      </c>
      <c r="I12" s="95" t="str">
        <f>+IF(ISBLANK('Funding Info'!KU13),"",'Funding Info'!KU13)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Info'!DN14),"",'Funding Info'!DN14)</f>
        <v/>
      </c>
      <c r="G13" s="104" t="str">
        <f>+IF(ISBLANK('Funding Info'!DO14),"",'Funding Info'!DO14)</f>
        <v/>
      </c>
      <c r="H13" s="104">
        <f>+IF(ISBLANK('Funding Info'!DP14),"",'Funding Info'!DP14)</f>
        <v>0</v>
      </c>
      <c r="I13" s="95" t="str">
        <f>+IF(ISBLANK('Funding Info'!KU14),"",'Funding Info'!KU14)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Info'!DN15),"",'Funding Info'!DN15)</f>
        <v/>
      </c>
      <c r="G14" s="104" t="str">
        <f>+IF(ISBLANK('Funding Info'!DO15),"",'Funding Info'!DO15)</f>
        <v/>
      </c>
      <c r="H14" s="104">
        <f>+IF(ISBLANK('Funding Info'!DP15),"",'Funding Info'!DP15)</f>
        <v>0</v>
      </c>
      <c r="I14" s="95" t="str">
        <f>+IF(ISBLANK('Funding Info'!KU15),"",'Funding Info'!KU15)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Info'!DN16),"",'Funding Info'!DN16)</f>
        <v>41279</v>
      </c>
      <c r="G15" s="104" t="str">
        <f>+IF(ISBLANK('Funding Info'!DO16),"",'Funding Info'!DO16)</f>
        <v/>
      </c>
      <c r="H15" s="104">
        <f>+IF(ISBLANK('Funding Info'!DP16),"",'Funding Info'!DP16)</f>
        <v>41279</v>
      </c>
      <c r="I15" s="95" t="str">
        <f>+IF(ISBLANK('Funding Info'!KU16),"",'Funding Info'!KU16)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Info'!DN17),"",'Funding Info'!DN17)</f>
        <v/>
      </c>
      <c r="G16" s="104" t="str">
        <f>+IF(ISBLANK('Funding Info'!DO17),"",'Funding Info'!DO17)</f>
        <v/>
      </c>
      <c r="H16" s="104">
        <f>+IF(ISBLANK('Funding Info'!DP17),"",'Funding Info'!DP17)</f>
        <v>0</v>
      </c>
      <c r="I16" s="95" t="str">
        <f>+IF(ISBLANK('Funding Info'!KU17),"",'Funding Info'!KU17)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Info'!DN18),"",'Funding Info'!DN18)</f>
        <v>68138</v>
      </c>
      <c r="G17" s="104" t="str">
        <f>+IF(ISBLANK('Funding Info'!DO18),"",'Funding Info'!DO18)</f>
        <v/>
      </c>
      <c r="H17" s="104">
        <f>+IF(ISBLANK('Funding Info'!DP18),"",'Funding Info'!DP18)</f>
        <v>68138</v>
      </c>
      <c r="I17" s="95" t="str">
        <f>+IF(ISBLANK('Funding Info'!KU18),"",'Funding Info'!KU18)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Info'!DN19),"",'Funding Info'!DN19)</f>
        <v/>
      </c>
      <c r="G18" s="104" t="str">
        <f>+IF(ISBLANK('Funding Info'!DO19),"",'Funding Info'!DO19)</f>
        <v/>
      </c>
      <c r="H18" s="104">
        <f>+IF(ISBLANK('Funding Info'!DP19),"",'Funding Info'!DP19)</f>
        <v>0</v>
      </c>
      <c r="I18" s="95" t="str">
        <f>+IF(ISBLANK('Funding Info'!KU19),"",'Funding Info'!KU19)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Info'!DN23),"",'Funding Info'!DN23)</f>
        <v/>
      </c>
      <c r="G19" s="104" t="str">
        <f>+IF(ISBLANK('Funding Info'!DO23),"",'Funding Info'!DO23)</f>
        <v/>
      </c>
      <c r="H19" s="104">
        <f>+IF(ISBLANK('Funding Info'!DP23),"",'Funding Info'!DP23)</f>
        <v>0</v>
      </c>
      <c r="I19" s="95" t="str">
        <f>+IF(ISBLANK('Funding Info'!KU23),"",'Funding Info'!KU23)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Info'!DN24),"",'Funding Info'!DN24)</f>
        <v/>
      </c>
      <c r="G20" s="104" t="str">
        <f>+IF(ISBLANK('Funding Info'!DO24),"",'Funding Info'!DO24)</f>
        <v/>
      </c>
      <c r="H20" s="104">
        <f>+IF(ISBLANK('Funding Info'!DP24),"",'Funding Info'!DP24)</f>
        <v>0</v>
      </c>
      <c r="I20" s="95" t="str">
        <f>+IF(ISBLANK('Funding Info'!KU24),"",'Funding Info'!KU24)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Info'!DN25),"",'Funding Info'!DN25)</f>
        <v/>
      </c>
      <c r="G21" s="104" t="str">
        <f>+IF(ISBLANK('Funding Info'!DO25),"",'Funding Info'!DO25)</f>
        <v/>
      </c>
      <c r="H21" s="104">
        <f>+IF(ISBLANK('Funding Info'!DP25),"",'Funding Info'!DP25)</f>
        <v>0</v>
      </c>
      <c r="I21" s="95" t="str">
        <f>+IF(ISBLANK('Funding Info'!KU25),"",'Funding Info'!KU25)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Info'!DN26),"",'Funding Info'!DN26)</f>
        <v/>
      </c>
      <c r="G22" s="104" t="str">
        <f>+IF(ISBLANK('Funding Info'!DO26),"",'Funding Info'!DO26)</f>
        <v/>
      </c>
      <c r="H22" s="104">
        <f>+IF(ISBLANK('Funding Info'!DP26),"",'Funding Info'!DP26)</f>
        <v>0</v>
      </c>
      <c r="I22" s="95" t="str">
        <f>+IF(ISBLANK('Funding Info'!KU26),"",'Funding Info'!KU26)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Info'!DN27),"",'Funding Info'!DN27)</f>
        <v/>
      </c>
      <c r="G23" s="104" t="str">
        <f>+IF(ISBLANK('Funding Info'!DO27),"",'Funding Info'!DO27)</f>
        <v/>
      </c>
      <c r="H23" s="104">
        <f>+IF(ISBLANK('Funding Info'!DP27),"",'Funding Info'!DP27)</f>
        <v>0</v>
      </c>
      <c r="I23" s="95" t="str">
        <f>+IF(ISBLANK('Funding Info'!KU27),"",'Funding Info'!KU27)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Info'!DN28),"",'Funding Info'!DN28)</f>
        <v>9200</v>
      </c>
      <c r="G24" s="104" t="str">
        <f>+IF(ISBLANK('Funding Info'!DO28),"",'Funding Info'!DO28)</f>
        <v/>
      </c>
      <c r="H24" s="104">
        <f>+IF(ISBLANK('Funding Info'!DP28),"",'Funding Info'!DP28)</f>
        <v>9200</v>
      </c>
      <c r="I24" s="95" t="str">
        <f>+IF(ISBLANK('Funding Info'!KU28),"",'Funding Info'!KU28)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Info'!DN29),"",'Funding Info'!DN29)</f>
        <v/>
      </c>
      <c r="G25" s="104" t="str">
        <f>+IF(ISBLANK('Funding Info'!DO29),"",'Funding Info'!DO29)</f>
        <v/>
      </c>
      <c r="H25" s="104">
        <f>+IF(ISBLANK('Funding Info'!DP29),"",'Funding Info'!DP29)</f>
        <v>0</v>
      </c>
      <c r="I25" s="95" t="str">
        <f>+IF(ISBLANK('Funding Info'!KU29),"",'Funding Info'!KU29)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Info'!DN30),"",'Funding Info'!DN30)</f>
        <v/>
      </c>
      <c r="G26" s="104" t="str">
        <f>+IF(ISBLANK('Funding Info'!DO30),"",'Funding Info'!DO30)</f>
        <v/>
      </c>
      <c r="H26" s="104">
        <f>+IF(ISBLANK('Funding Info'!DP30),"",'Funding Info'!DP30)</f>
        <v>0</v>
      </c>
      <c r="I26" s="95" t="str">
        <f>+IF(ISBLANK('Funding Info'!KU30),"",'Funding Info'!KU30)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Info'!DN31),"",'Funding Info'!DN31)</f>
        <v/>
      </c>
      <c r="G27" s="104" t="str">
        <f>+IF(ISBLANK('Funding Info'!DO31),"",'Funding Info'!DO31)</f>
        <v/>
      </c>
      <c r="H27" s="104">
        <f>+IF(ISBLANK('Funding Info'!DP31),"",'Funding Info'!DP31)</f>
        <v>0</v>
      </c>
      <c r="I27" s="95" t="str">
        <f>+IF(ISBLANK('Funding Info'!KU31),"",'Funding Info'!KU31)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Info'!DN32),"",'Funding Info'!DN32)</f>
        <v>6997</v>
      </c>
      <c r="G28" s="104" t="str">
        <f>+IF(ISBLANK('Funding Info'!DO32),"",'Funding Info'!DO32)</f>
        <v/>
      </c>
      <c r="H28" s="104">
        <f>+IF(ISBLANK('Funding Info'!DP32),"",'Funding Info'!DP32)</f>
        <v>6997</v>
      </c>
      <c r="I28" s="95" t="str">
        <f>+IF(ISBLANK('Funding Info'!KU32),"",'Funding Info'!KU32)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Info'!DN33),"",'Funding Info'!DN33)</f>
        <v>4906</v>
      </c>
      <c r="G29" s="104" t="str">
        <f>+IF(ISBLANK('Funding Info'!DO33),"",'Funding Info'!DO33)</f>
        <v/>
      </c>
      <c r="H29" s="104">
        <f>+IF(ISBLANK('Funding Info'!DP33),"",'Funding Info'!DP33)</f>
        <v>4906</v>
      </c>
      <c r="I29" s="95" t="str">
        <f>+IF(ISBLANK('Funding Info'!KU33),"",'Funding Info'!KU33)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Info'!DN35),"",'Funding Info'!DN35)</f>
        <v/>
      </c>
      <c r="G30" s="104" t="str">
        <f>+IF(ISBLANK('Funding Info'!DO35),"",'Funding Info'!DO35)</f>
        <v/>
      </c>
      <c r="H30" s="104">
        <f>+IF(ISBLANK('Funding Info'!DP35),"",'Funding Info'!DP35)</f>
        <v>0</v>
      </c>
      <c r="I30" s="95" t="str">
        <f>+IF(ISBLANK('Funding Info'!KU35),"",'Funding Info'!KU35)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Info'!DN36),"",'Funding Info'!DN36)</f>
        <v>867156</v>
      </c>
      <c r="G31" s="104">
        <f>+IF(ISBLANK('Funding Info'!DO36),"",'Funding Info'!DO36)</f>
        <v>-69288</v>
      </c>
      <c r="H31" s="104">
        <f>+IF(ISBLANK('Funding Info'!DP36),"",'Funding Info'!DP36)</f>
        <v>797868</v>
      </c>
      <c r="I31" s="95" t="str">
        <f>+IF(ISBLANK('Funding Info'!KU36),"",'Funding Info'!KU36)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Info'!DN37),"",'Funding Info'!DN37)</f>
        <v/>
      </c>
      <c r="G32" s="104" t="str">
        <f>+IF(ISBLANK('Funding Info'!DO37),"",'Funding Info'!DO37)</f>
        <v/>
      </c>
      <c r="H32" s="104">
        <f>+IF(ISBLANK('Funding Info'!DP37),"",'Funding Info'!DP37)</f>
        <v>0</v>
      </c>
      <c r="I32" s="95" t="str">
        <f>+IF(ISBLANK('Funding Info'!KU37),"",'Funding Info'!KU37)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Info'!DN38),"",'Funding Info'!DN38)</f>
        <v/>
      </c>
      <c r="G33" s="104" t="str">
        <f>+IF(ISBLANK('Funding Info'!DO38),"",'Funding Info'!DO38)</f>
        <v/>
      </c>
      <c r="H33" s="104">
        <f>+IF(ISBLANK('Funding Info'!DP38),"",'Funding Info'!DP38)</f>
        <v>0</v>
      </c>
      <c r="I33" s="95" t="str">
        <f>+IF(ISBLANK('Funding Info'!KU38),"",'Funding Info'!KU38)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Info'!DN39),"",'Funding Info'!DN39)</f>
        <v/>
      </c>
      <c r="G34" s="104" t="str">
        <f>+IF(ISBLANK('Funding Info'!DO39),"",'Funding Info'!DO39)</f>
        <v/>
      </c>
      <c r="H34" s="104">
        <f>+IF(ISBLANK('Funding Info'!DP39),"",'Funding Info'!DP39)</f>
        <v>0</v>
      </c>
      <c r="I34" s="95" t="str">
        <f>+IF(ISBLANK('Funding Info'!KU39),"",'Funding Info'!KU39)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1513113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[1]Overview!B42</f>
        <v>Kewaunee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[1]Overview!C42</f>
        <v>31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Info'!DQ3),"",'Funding Info'!DQ3)</f>
        <v>1953</v>
      </c>
      <c r="G5" s="104" t="str">
        <f>+IF(ISBLANK('Funding Info'!DR3),"",'Funding Info'!DR3)</f>
        <v/>
      </c>
      <c r="H5" s="104">
        <f>+IF(ISBLANK('Funding Info'!DS3),"",'Funding Info'!DS3)</f>
        <v>1953</v>
      </c>
      <c r="I5" s="95" t="str">
        <f>+IF(ISBLANK('Funding Info'!KV3),"",'Funding Info'!KV3)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Info'!DQ5),"",'Funding Info'!DQ5)</f>
        <v/>
      </c>
      <c r="G6" s="104" t="str">
        <f>+IF(ISBLANK('Funding Info'!DR5),"",'Funding Info'!DR5)</f>
        <v/>
      </c>
      <c r="H6" s="104">
        <f>+IF(ISBLANK('Funding Info'!DS5),"",'Funding Info'!DS5)</f>
        <v>0</v>
      </c>
      <c r="I6" s="95" t="str">
        <f>+IF(ISBLANK('Funding Info'!KV5),"",'Funding Info'!KV5)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Info'!DQ7),"",'Funding Info'!DQ7)</f>
        <v/>
      </c>
      <c r="G7" s="104" t="str">
        <f>+IF(ISBLANK('Funding Info'!DR7),"",'Funding Info'!DR7)</f>
        <v/>
      </c>
      <c r="H7" s="104">
        <f>+IF(ISBLANK('Funding Info'!DS7),"",'Funding Info'!DS7)</f>
        <v>0</v>
      </c>
      <c r="I7" s="95" t="str">
        <f>+IF(ISBLANK('Funding Info'!KV7),"",'Funding Info'!KV7)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Info'!DQ8),"",'Funding Info'!DQ8)</f>
        <v/>
      </c>
      <c r="G8" s="104" t="str">
        <f>+IF(ISBLANK('Funding Info'!DR8),"",'Funding Info'!DR8)</f>
        <v/>
      </c>
      <c r="H8" s="104">
        <f>+IF(ISBLANK('Funding Info'!DS8),"",'Funding Info'!DS8)</f>
        <v>0</v>
      </c>
      <c r="I8" s="95" t="str">
        <f>+IF(ISBLANK('Funding Info'!KV8),"",'Funding Info'!KV8)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Info'!DQ9),"",'Funding Info'!DQ9)</f>
        <v/>
      </c>
      <c r="G9" s="104" t="str">
        <f>+IF(ISBLANK('Funding Info'!DR9),"",'Funding Info'!DR9)</f>
        <v/>
      </c>
      <c r="H9" s="104">
        <f>+IF(ISBLANK('Funding Info'!DS9),"",'Funding Info'!DS9)</f>
        <v>0</v>
      </c>
      <c r="I9" s="95" t="str">
        <f>+IF(ISBLANK('Funding Info'!KV9),"",'Funding Info'!KV9)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Info'!DQ10),"",'Funding Info'!DQ10)</f>
        <v/>
      </c>
      <c r="G10" s="104" t="str">
        <f>+IF(ISBLANK('Funding Info'!DR10),"",'Funding Info'!DR10)</f>
        <v/>
      </c>
      <c r="H10" s="104">
        <f>+IF(ISBLANK('Funding Info'!DS10),"",'Funding Info'!DS10)</f>
        <v>0</v>
      </c>
      <c r="I10" s="95" t="str">
        <f>+IF(ISBLANK('Funding Info'!KV10),"",'Funding Info'!KV10)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Info'!DQ11),"",'Funding Info'!DQ11)</f>
        <v/>
      </c>
      <c r="G11" s="104" t="str">
        <f>+IF(ISBLANK('Funding Info'!DR11),"",'Funding Info'!DR11)</f>
        <v/>
      </c>
      <c r="H11" s="104">
        <f>+IF(ISBLANK('Funding Info'!DS11),"",'Funding Info'!DS11)</f>
        <v>0</v>
      </c>
      <c r="I11" s="95" t="str">
        <f>+IF(ISBLANK('Funding Info'!KV11),"",'Funding Info'!KV11)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Info'!DQ13),"",'Funding Info'!DQ13)</f>
        <v/>
      </c>
      <c r="G12" s="104" t="str">
        <f>+IF(ISBLANK('Funding Info'!DR13),"",'Funding Info'!DR13)</f>
        <v/>
      </c>
      <c r="H12" s="104">
        <f>+IF(ISBLANK('Funding Info'!DS13),"",'Funding Info'!DS13)</f>
        <v>0</v>
      </c>
      <c r="I12" s="95" t="str">
        <f>+IF(ISBLANK('Funding Info'!KV13),"",'Funding Info'!KV13)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Info'!DQ14),"",'Funding Info'!DQ14)</f>
        <v/>
      </c>
      <c r="G13" s="104" t="str">
        <f>+IF(ISBLANK('Funding Info'!DR14),"",'Funding Info'!DR14)</f>
        <v/>
      </c>
      <c r="H13" s="104">
        <f>+IF(ISBLANK('Funding Info'!DS14),"",'Funding Info'!DS14)</f>
        <v>0</v>
      </c>
      <c r="I13" s="95" t="str">
        <f>+IF(ISBLANK('Funding Info'!KV14),"",'Funding Info'!KV14)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Info'!DQ15),"",'Funding Info'!DQ15)</f>
        <v/>
      </c>
      <c r="G14" s="104" t="str">
        <f>+IF(ISBLANK('Funding Info'!DR15),"",'Funding Info'!DR15)</f>
        <v/>
      </c>
      <c r="H14" s="104">
        <f>+IF(ISBLANK('Funding Info'!DS15),"",'Funding Info'!DS15)</f>
        <v>0</v>
      </c>
      <c r="I14" s="95" t="str">
        <f>+IF(ISBLANK('Funding Info'!KV15),"",'Funding Info'!KV15)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Info'!DQ16),"",'Funding Info'!DQ16)</f>
        <v>5863</v>
      </c>
      <c r="G15" s="104" t="str">
        <f>+IF(ISBLANK('Funding Info'!DR16),"",'Funding Info'!DR16)</f>
        <v/>
      </c>
      <c r="H15" s="104">
        <f>+IF(ISBLANK('Funding Info'!DS16),"",'Funding Info'!DS16)</f>
        <v>5863</v>
      </c>
      <c r="I15" s="95" t="str">
        <f>+IF(ISBLANK('Funding Info'!KV16),"",'Funding Info'!KV16)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Info'!DQ17),"",'Funding Info'!DQ17)</f>
        <v/>
      </c>
      <c r="G16" s="104" t="str">
        <f>+IF(ISBLANK('Funding Info'!DR17),"",'Funding Info'!DR17)</f>
        <v/>
      </c>
      <c r="H16" s="104">
        <f>+IF(ISBLANK('Funding Info'!DS17),"",'Funding Info'!DS17)</f>
        <v>0</v>
      </c>
      <c r="I16" s="95" t="str">
        <f>+IF(ISBLANK('Funding Info'!KV17),"",'Funding Info'!KV17)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Info'!DQ18),"",'Funding Info'!DQ18)</f>
        <v>7204</v>
      </c>
      <c r="G17" s="104" t="str">
        <f>+IF(ISBLANK('Funding Info'!DR18),"",'Funding Info'!DR18)</f>
        <v/>
      </c>
      <c r="H17" s="104">
        <f>+IF(ISBLANK('Funding Info'!DS18),"",'Funding Info'!DS18)</f>
        <v>7204</v>
      </c>
      <c r="I17" s="95" t="str">
        <f>+IF(ISBLANK('Funding Info'!KV18),"",'Funding Info'!KV18)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Info'!DQ19),"",'Funding Info'!DQ19)</f>
        <v/>
      </c>
      <c r="G18" s="104" t="str">
        <f>+IF(ISBLANK('Funding Info'!DR19),"",'Funding Info'!DR19)</f>
        <v/>
      </c>
      <c r="H18" s="104">
        <f>+IF(ISBLANK('Funding Info'!DS19),"",'Funding Info'!DS19)</f>
        <v>0</v>
      </c>
      <c r="I18" s="95" t="str">
        <f>+IF(ISBLANK('Funding Info'!KV19),"",'Funding Info'!KV19)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Info'!DQ23),"",'Funding Info'!DQ23)</f>
        <v/>
      </c>
      <c r="G19" s="104" t="str">
        <f>+IF(ISBLANK('Funding Info'!DR23),"",'Funding Info'!DR23)</f>
        <v/>
      </c>
      <c r="H19" s="104">
        <f>+IF(ISBLANK('Funding Info'!DS23),"",'Funding Info'!DS23)</f>
        <v>0</v>
      </c>
      <c r="I19" s="95" t="str">
        <f>+IF(ISBLANK('Funding Info'!KV23),"",'Funding Info'!KV23)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Info'!DQ24),"",'Funding Info'!DQ24)</f>
        <v/>
      </c>
      <c r="G20" s="104" t="str">
        <f>+IF(ISBLANK('Funding Info'!DR24),"",'Funding Info'!DR24)</f>
        <v/>
      </c>
      <c r="H20" s="104">
        <f>+IF(ISBLANK('Funding Info'!DS24),"",'Funding Info'!DS24)</f>
        <v>0</v>
      </c>
      <c r="I20" s="95" t="str">
        <f>+IF(ISBLANK('Funding Info'!KV24),"",'Funding Info'!KV24)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Info'!DQ25),"",'Funding Info'!DQ25)</f>
        <v/>
      </c>
      <c r="G21" s="104" t="str">
        <f>+IF(ISBLANK('Funding Info'!DR25),"",'Funding Info'!DR25)</f>
        <v/>
      </c>
      <c r="H21" s="104">
        <f>+IF(ISBLANK('Funding Info'!DS25),"",'Funding Info'!DS25)</f>
        <v>0</v>
      </c>
      <c r="I21" s="95" t="str">
        <f>+IF(ISBLANK('Funding Info'!KV25),"",'Funding Info'!KV25)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Info'!DQ26),"",'Funding Info'!DQ26)</f>
        <v/>
      </c>
      <c r="G22" s="104" t="str">
        <f>+IF(ISBLANK('Funding Info'!DR26),"",'Funding Info'!DR26)</f>
        <v/>
      </c>
      <c r="H22" s="104">
        <f>+IF(ISBLANK('Funding Info'!DS26),"",'Funding Info'!DS26)</f>
        <v>0</v>
      </c>
      <c r="I22" s="95" t="str">
        <f>+IF(ISBLANK('Funding Info'!KV26),"",'Funding Info'!KV26)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Info'!DQ27),"",'Funding Info'!DQ27)</f>
        <v/>
      </c>
      <c r="G23" s="104" t="str">
        <f>+IF(ISBLANK('Funding Info'!DR27),"",'Funding Info'!DR27)</f>
        <v/>
      </c>
      <c r="H23" s="104">
        <f>+IF(ISBLANK('Funding Info'!DS27),"",'Funding Info'!DS27)</f>
        <v>0</v>
      </c>
      <c r="I23" s="95" t="str">
        <f>+IF(ISBLANK('Funding Info'!KV27),"",'Funding Info'!KV27)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Info'!DQ28),"",'Funding Info'!DQ28)</f>
        <v/>
      </c>
      <c r="G24" s="104" t="str">
        <f>+IF(ISBLANK('Funding Info'!DR28),"",'Funding Info'!DR28)</f>
        <v/>
      </c>
      <c r="H24" s="104">
        <f>+IF(ISBLANK('Funding Info'!DS28),"",'Funding Info'!DS28)</f>
        <v>0</v>
      </c>
      <c r="I24" s="95" t="str">
        <f>+IF(ISBLANK('Funding Info'!KV28),"",'Funding Info'!KV28)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Info'!DQ29),"",'Funding Info'!DQ29)</f>
        <v/>
      </c>
      <c r="G25" s="104" t="str">
        <f>+IF(ISBLANK('Funding Info'!DR29),"",'Funding Info'!DR29)</f>
        <v/>
      </c>
      <c r="H25" s="104">
        <f>+IF(ISBLANK('Funding Info'!DS29),"",'Funding Info'!DS29)</f>
        <v>0</v>
      </c>
      <c r="I25" s="95" t="str">
        <f>+IF(ISBLANK('Funding Info'!KV29),"",'Funding Info'!KV29)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Info'!DQ30),"",'Funding Info'!DQ30)</f>
        <v/>
      </c>
      <c r="G26" s="104" t="str">
        <f>+IF(ISBLANK('Funding Info'!DR30),"",'Funding Info'!DR30)</f>
        <v/>
      </c>
      <c r="H26" s="104">
        <f>+IF(ISBLANK('Funding Info'!DS30),"",'Funding Info'!DS30)</f>
        <v>0</v>
      </c>
      <c r="I26" s="95" t="str">
        <f>+IF(ISBLANK('Funding Info'!KV30),"",'Funding Info'!KV30)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Info'!DQ31),"",'Funding Info'!DQ31)</f>
        <v/>
      </c>
      <c r="G27" s="104" t="str">
        <f>+IF(ISBLANK('Funding Info'!DR31),"",'Funding Info'!DR31)</f>
        <v/>
      </c>
      <c r="H27" s="104">
        <f>+IF(ISBLANK('Funding Info'!DS31),"",'Funding Info'!DS31)</f>
        <v>0</v>
      </c>
      <c r="I27" s="95" t="str">
        <f>+IF(ISBLANK('Funding Info'!KV31),"",'Funding Info'!KV31)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Info'!DQ32),"",'Funding Info'!DQ32)</f>
        <v>872</v>
      </c>
      <c r="G28" s="104" t="str">
        <f>+IF(ISBLANK('Funding Info'!DR32),"",'Funding Info'!DR32)</f>
        <v/>
      </c>
      <c r="H28" s="104">
        <f>+IF(ISBLANK('Funding Info'!DS32),"",'Funding Info'!DS32)</f>
        <v>872</v>
      </c>
      <c r="I28" s="95" t="str">
        <f>+IF(ISBLANK('Funding Info'!KV32),"",'Funding Info'!KV32)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Info'!DQ33),"",'Funding Info'!DQ33)</f>
        <v/>
      </c>
      <c r="G29" s="104" t="str">
        <f>+IF(ISBLANK('Funding Info'!DR33),"",'Funding Info'!DR33)</f>
        <v/>
      </c>
      <c r="H29" s="104">
        <f>+IF(ISBLANK('Funding Info'!DS33),"",'Funding Info'!DS33)</f>
        <v>0</v>
      </c>
      <c r="I29" s="95" t="str">
        <f>+IF(ISBLANK('Funding Info'!KV33),"",'Funding Info'!KV33)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Info'!DQ35),"",'Funding Info'!DQ35)</f>
        <v/>
      </c>
      <c r="G30" s="104" t="str">
        <f>+IF(ISBLANK('Funding Info'!DR35),"",'Funding Info'!DR35)</f>
        <v/>
      </c>
      <c r="H30" s="104">
        <f>+IF(ISBLANK('Funding Info'!DS35),"",'Funding Info'!DS35)</f>
        <v>0</v>
      </c>
      <c r="I30" s="95" t="str">
        <f>+IF(ISBLANK('Funding Info'!KV35),"",'Funding Info'!KV35)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Info'!DQ36),"",'Funding Info'!DQ36)</f>
        <v>65792</v>
      </c>
      <c r="G31" s="104">
        <f>+IF(ISBLANK('Funding Info'!DR36),"",'Funding Info'!DR36)</f>
        <v>-3870</v>
      </c>
      <c r="H31" s="104">
        <f>+IF(ISBLANK('Funding Info'!DS36),"",'Funding Info'!DS36)</f>
        <v>61922</v>
      </c>
      <c r="I31" s="95" t="str">
        <f>+IF(ISBLANK('Funding Info'!KV36),"",'Funding Info'!KV36)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Info'!DQ37),"",'Funding Info'!DQ37)</f>
        <v/>
      </c>
      <c r="G32" s="104" t="str">
        <f>+IF(ISBLANK('Funding Info'!DR37),"",'Funding Info'!DR37)</f>
        <v/>
      </c>
      <c r="H32" s="104">
        <f>+IF(ISBLANK('Funding Info'!DS37),"",'Funding Info'!DS37)</f>
        <v>0</v>
      </c>
      <c r="I32" s="95" t="str">
        <f>+IF(ISBLANK('Funding Info'!KV37),"",'Funding Info'!KV37)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Info'!DQ38),"",'Funding Info'!DQ38)</f>
        <v/>
      </c>
      <c r="G33" s="104" t="str">
        <f>+IF(ISBLANK('Funding Info'!DR38),"",'Funding Info'!DR38)</f>
        <v/>
      </c>
      <c r="H33" s="104">
        <f>+IF(ISBLANK('Funding Info'!DS38),"",'Funding Info'!DS38)</f>
        <v>0</v>
      </c>
      <c r="I33" s="95" t="str">
        <f>+IF(ISBLANK('Funding Info'!KV38),"",'Funding Info'!KV38)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Info'!DQ39),"",'Funding Info'!DQ39)</f>
        <v/>
      </c>
      <c r="G34" s="104" t="str">
        <f>+IF(ISBLANK('Funding Info'!DR39),"",'Funding Info'!DR39)</f>
        <v/>
      </c>
      <c r="H34" s="104">
        <f>+IF(ISBLANK('Funding Info'!DS39),"",'Funding Info'!DS39)</f>
        <v>0</v>
      </c>
      <c r="I34" s="95" t="str">
        <f>+IF(ISBLANK('Funding Info'!KV39),"",'Funding Info'!KV39)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77814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[1]Overview!B43</f>
        <v>La Crosse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[1]Overview!C43</f>
        <v>32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Info'!DT3),"",'Funding Info'!DT3)</f>
        <v>10026</v>
      </c>
      <c r="G5" s="104" t="str">
        <f>+IF(ISBLANK('Funding Info'!DU3),"",'Funding Info'!DU3)</f>
        <v/>
      </c>
      <c r="H5" s="104">
        <f>+IF(ISBLANK('Funding Info'!DV3),"",'Funding Info'!DV3)</f>
        <v>10026</v>
      </c>
      <c r="I5" s="95" t="str">
        <f>+IF(ISBLANK('Funding Info'!KW3),"",'Funding Info'!KW3)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Info'!DT5),"",'Funding Info'!DT5)</f>
        <v/>
      </c>
      <c r="G6" s="104" t="str">
        <f>+IF(ISBLANK('Funding Info'!DU5),"",'Funding Info'!DU5)</f>
        <v/>
      </c>
      <c r="H6" s="104">
        <f>+IF(ISBLANK('Funding Info'!DV5),"",'Funding Info'!DV5)</f>
        <v>0</v>
      </c>
      <c r="I6" s="95" t="str">
        <f>+IF(ISBLANK('Funding Info'!KW5),"",'Funding Info'!KW5)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Info'!DT7),"",'Funding Info'!DT7)</f>
        <v/>
      </c>
      <c r="G7" s="104" t="str">
        <f>+IF(ISBLANK('Funding Info'!DU7),"",'Funding Info'!DU7)</f>
        <v/>
      </c>
      <c r="H7" s="104">
        <f>+IF(ISBLANK('Funding Info'!DV7),"",'Funding Info'!DV7)</f>
        <v>0</v>
      </c>
      <c r="I7" s="95" t="str">
        <f>+IF(ISBLANK('Funding Info'!KW7),"",'Funding Info'!KW7)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Info'!DT8),"",'Funding Info'!DT8)</f>
        <v/>
      </c>
      <c r="G8" s="104" t="str">
        <f>+IF(ISBLANK('Funding Info'!DU8),"",'Funding Info'!DU8)</f>
        <v/>
      </c>
      <c r="H8" s="104">
        <f>+IF(ISBLANK('Funding Info'!DV8),"",'Funding Info'!DV8)</f>
        <v>0</v>
      </c>
      <c r="I8" s="95" t="str">
        <f>+IF(ISBLANK('Funding Info'!KW8),"",'Funding Info'!KW8)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Info'!DT9),"",'Funding Info'!DT9)</f>
        <v/>
      </c>
      <c r="G9" s="104" t="str">
        <f>+IF(ISBLANK('Funding Info'!DU9),"",'Funding Info'!DU9)</f>
        <v/>
      </c>
      <c r="H9" s="104">
        <f>+IF(ISBLANK('Funding Info'!DV9),"",'Funding Info'!DV9)</f>
        <v>0</v>
      </c>
      <c r="I9" s="95" t="str">
        <f>+IF(ISBLANK('Funding Info'!KW9),"",'Funding Info'!KW9)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Info'!DT10),"",'Funding Info'!DT10)</f>
        <v/>
      </c>
      <c r="G10" s="104" t="str">
        <f>+IF(ISBLANK('Funding Info'!DU10),"",'Funding Info'!DU10)</f>
        <v/>
      </c>
      <c r="H10" s="104">
        <f>+IF(ISBLANK('Funding Info'!DV10),"",'Funding Info'!DV10)</f>
        <v>0</v>
      </c>
      <c r="I10" s="95" t="str">
        <f>+IF(ISBLANK('Funding Info'!KW10),"",'Funding Info'!KW10)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>
        <f>+IF(ISBLANK('Funding Info'!DT11),"",'Funding Info'!DT11)</f>
        <v>16000</v>
      </c>
      <c r="G11" s="104" t="str">
        <f>+IF(ISBLANK('Funding Info'!DU11),"",'Funding Info'!DU11)</f>
        <v/>
      </c>
      <c r="H11" s="104">
        <f>+IF(ISBLANK('Funding Info'!DV11),"",'Funding Info'!DV11)</f>
        <v>16000</v>
      </c>
      <c r="I11" s="95" t="str">
        <f>+IF(ISBLANK('Funding Info'!KW11),"",'Funding Info'!KW11)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Info'!DT13),"",'Funding Info'!DT13)</f>
        <v/>
      </c>
      <c r="G12" s="104" t="str">
        <f>+IF(ISBLANK('Funding Info'!DU13),"",'Funding Info'!DU13)</f>
        <v/>
      </c>
      <c r="H12" s="104">
        <f>+IF(ISBLANK('Funding Info'!DV13),"",'Funding Info'!DV13)</f>
        <v>0</v>
      </c>
      <c r="I12" s="95" t="str">
        <f>+IF(ISBLANK('Funding Info'!KW13),"",'Funding Info'!KW13)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Info'!DT14),"",'Funding Info'!DT14)</f>
        <v/>
      </c>
      <c r="G13" s="104" t="str">
        <f>+IF(ISBLANK('Funding Info'!DU14),"",'Funding Info'!DU14)</f>
        <v/>
      </c>
      <c r="H13" s="104">
        <f>+IF(ISBLANK('Funding Info'!DV14),"",'Funding Info'!DV14)</f>
        <v>0</v>
      </c>
      <c r="I13" s="95" t="str">
        <f>+IF(ISBLANK('Funding Info'!KW14),"",'Funding Info'!KW14)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Info'!DT15),"",'Funding Info'!DT15)</f>
        <v/>
      </c>
      <c r="G14" s="104" t="str">
        <f>+IF(ISBLANK('Funding Info'!DU15),"",'Funding Info'!DU15)</f>
        <v/>
      </c>
      <c r="H14" s="104">
        <f>+IF(ISBLANK('Funding Info'!DV15),"",'Funding Info'!DV15)</f>
        <v>0</v>
      </c>
      <c r="I14" s="95" t="str">
        <f>+IF(ISBLANK('Funding Info'!KW15),"",'Funding Info'!KW15)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Info'!DT16),"",'Funding Info'!DT16)</f>
        <v>21809</v>
      </c>
      <c r="G15" s="104" t="str">
        <f>+IF(ISBLANK('Funding Info'!DU16),"",'Funding Info'!DU16)</f>
        <v/>
      </c>
      <c r="H15" s="104">
        <f>+IF(ISBLANK('Funding Info'!DV16),"",'Funding Info'!DV16)</f>
        <v>21809</v>
      </c>
      <c r="I15" s="95" t="str">
        <f>+IF(ISBLANK('Funding Info'!KW16),"",'Funding Info'!KW16)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Info'!DT17),"",'Funding Info'!DT17)</f>
        <v/>
      </c>
      <c r="G16" s="104" t="str">
        <f>+IF(ISBLANK('Funding Info'!DU17),"",'Funding Info'!DU17)</f>
        <v/>
      </c>
      <c r="H16" s="104">
        <f>+IF(ISBLANK('Funding Info'!DV17),"",'Funding Info'!DV17)</f>
        <v>0</v>
      </c>
      <c r="I16" s="95" t="str">
        <f>+IF(ISBLANK('Funding Info'!KW17),"",'Funding Info'!KW17)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Info'!DT18),"",'Funding Info'!DT18)</f>
        <v>37577</v>
      </c>
      <c r="G17" s="104" t="str">
        <f>+IF(ISBLANK('Funding Info'!DU18),"",'Funding Info'!DU18)</f>
        <v/>
      </c>
      <c r="H17" s="104">
        <f>+IF(ISBLANK('Funding Info'!DV18),"",'Funding Info'!DV18)</f>
        <v>37577</v>
      </c>
      <c r="I17" s="95" t="str">
        <f>+IF(ISBLANK('Funding Info'!KW18),"",'Funding Info'!KW18)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Info'!DT19),"",'Funding Info'!DT19)</f>
        <v/>
      </c>
      <c r="G18" s="104" t="str">
        <f>+IF(ISBLANK('Funding Info'!DU19),"",'Funding Info'!DU19)</f>
        <v/>
      </c>
      <c r="H18" s="104">
        <f>+IF(ISBLANK('Funding Info'!DV19),"",'Funding Info'!DV19)</f>
        <v>0</v>
      </c>
      <c r="I18" s="95" t="str">
        <f>+IF(ISBLANK('Funding Info'!KW19),"",'Funding Info'!KW19)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Info'!DT23),"",'Funding Info'!DT23)</f>
        <v/>
      </c>
      <c r="G19" s="104" t="str">
        <f>+IF(ISBLANK('Funding Info'!DU23),"",'Funding Info'!DU23)</f>
        <v/>
      </c>
      <c r="H19" s="104">
        <f>+IF(ISBLANK('Funding Info'!DV23),"",'Funding Info'!DV23)</f>
        <v>0</v>
      </c>
      <c r="I19" s="95" t="str">
        <f>+IF(ISBLANK('Funding Info'!KW23),"",'Funding Info'!KW23)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Info'!DT24),"",'Funding Info'!DT24)</f>
        <v>868</v>
      </c>
      <c r="G20" s="104" t="str">
        <f>+IF(ISBLANK('Funding Info'!DU24),"",'Funding Info'!DU24)</f>
        <v/>
      </c>
      <c r="H20" s="104">
        <f>+IF(ISBLANK('Funding Info'!DV24),"",'Funding Info'!DV24)</f>
        <v>868</v>
      </c>
      <c r="I20" s="95" t="str">
        <f>+IF(ISBLANK('Funding Info'!KW24),"",'Funding Info'!KW24)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Info'!DT25),"",'Funding Info'!DT25)</f>
        <v/>
      </c>
      <c r="G21" s="104" t="str">
        <f>+IF(ISBLANK('Funding Info'!DU25),"",'Funding Info'!DU25)</f>
        <v/>
      </c>
      <c r="H21" s="104">
        <f>+IF(ISBLANK('Funding Info'!DV25),"",'Funding Info'!DV25)</f>
        <v>0</v>
      </c>
      <c r="I21" s="95" t="str">
        <f>+IF(ISBLANK('Funding Info'!KW25),"",'Funding Info'!KW25)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Info'!DT26),"",'Funding Info'!DT26)</f>
        <v/>
      </c>
      <c r="G22" s="104" t="str">
        <f>+IF(ISBLANK('Funding Info'!DU26),"",'Funding Info'!DU26)</f>
        <v/>
      </c>
      <c r="H22" s="104">
        <f>+IF(ISBLANK('Funding Info'!DV26),"",'Funding Info'!DV26)</f>
        <v>0</v>
      </c>
      <c r="I22" s="95" t="str">
        <f>+IF(ISBLANK('Funding Info'!KW26),"",'Funding Info'!KW26)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Info'!DT27),"",'Funding Info'!DT27)</f>
        <v/>
      </c>
      <c r="G23" s="104" t="str">
        <f>+IF(ISBLANK('Funding Info'!DU27),"",'Funding Info'!DU27)</f>
        <v/>
      </c>
      <c r="H23" s="104">
        <f>+IF(ISBLANK('Funding Info'!DV27),"",'Funding Info'!DV27)</f>
        <v>0</v>
      </c>
      <c r="I23" s="95" t="str">
        <f>+IF(ISBLANK('Funding Info'!KW27),"",'Funding Info'!KW27)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Info'!DT28),"",'Funding Info'!DT28)</f>
        <v>7309</v>
      </c>
      <c r="G24" s="104" t="str">
        <f>+IF(ISBLANK('Funding Info'!DU28),"",'Funding Info'!DU28)</f>
        <v/>
      </c>
      <c r="H24" s="104">
        <f>+IF(ISBLANK('Funding Info'!DV28),"",'Funding Info'!DV28)</f>
        <v>7309</v>
      </c>
      <c r="I24" s="95" t="str">
        <f>+IF(ISBLANK('Funding Info'!KW28),"",'Funding Info'!KW28)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Info'!DT29),"",'Funding Info'!DT29)</f>
        <v/>
      </c>
      <c r="G25" s="104" t="str">
        <f>+IF(ISBLANK('Funding Info'!DU29),"",'Funding Info'!DU29)</f>
        <v/>
      </c>
      <c r="H25" s="104">
        <f>+IF(ISBLANK('Funding Info'!DV29),"",'Funding Info'!DV29)</f>
        <v>0</v>
      </c>
      <c r="I25" s="95" t="str">
        <f>+IF(ISBLANK('Funding Info'!KW29),"",'Funding Info'!KW29)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>
        <f>+IF(ISBLANK('Funding Info'!DT30),"",'Funding Info'!DT30)</f>
        <v>124006</v>
      </c>
      <c r="G26" s="104" t="str">
        <f>+IF(ISBLANK('Funding Info'!DU30),"",'Funding Info'!DU30)</f>
        <v/>
      </c>
      <c r="H26" s="104">
        <f>+IF(ISBLANK('Funding Info'!DV30),"",'Funding Info'!DV30)</f>
        <v>124006</v>
      </c>
      <c r="I26" s="95" t="str">
        <f>+IF(ISBLANK('Funding Info'!KW30),"",'Funding Info'!KW30)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>
        <f>+IF(ISBLANK('Funding Info'!DT31),"",'Funding Info'!DT31)</f>
        <v>16790</v>
      </c>
      <c r="G27" s="104" t="str">
        <f>+IF(ISBLANK('Funding Info'!DU31),"",'Funding Info'!DU31)</f>
        <v/>
      </c>
      <c r="H27" s="104">
        <f>+IF(ISBLANK('Funding Info'!DV31),"",'Funding Info'!DV31)</f>
        <v>16790</v>
      </c>
      <c r="I27" s="95" t="str">
        <f>+IF(ISBLANK('Funding Info'!KW31),"",'Funding Info'!KW31)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Info'!DT32),"",'Funding Info'!DT32)</f>
        <v>3757</v>
      </c>
      <c r="G28" s="104" t="str">
        <f>+IF(ISBLANK('Funding Info'!DU32),"",'Funding Info'!DU32)</f>
        <v/>
      </c>
      <c r="H28" s="104">
        <f>+IF(ISBLANK('Funding Info'!DV32),"",'Funding Info'!DV32)</f>
        <v>3757</v>
      </c>
      <c r="I28" s="95" t="str">
        <f>+IF(ISBLANK('Funding Info'!KW32),"",'Funding Info'!KW32)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Info'!DT33),"",'Funding Info'!DT33)</f>
        <v>3378</v>
      </c>
      <c r="G29" s="104" t="str">
        <f>+IF(ISBLANK('Funding Info'!DU33),"",'Funding Info'!DU33)</f>
        <v/>
      </c>
      <c r="H29" s="104">
        <f>+IF(ISBLANK('Funding Info'!DV33),"",'Funding Info'!DV33)</f>
        <v>3378</v>
      </c>
      <c r="I29" s="95" t="str">
        <f>+IF(ISBLANK('Funding Info'!KW33),"",'Funding Info'!KW33)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Info'!DT35),"",'Funding Info'!DT35)</f>
        <v/>
      </c>
      <c r="G30" s="104" t="str">
        <f>+IF(ISBLANK('Funding Info'!DU35),"",'Funding Info'!DU35)</f>
        <v/>
      </c>
      <c r="H30" s="104">
        <f>+IF(ISBLANK('Funding Info'!DV35),"",'Funding Info'!DV35)</f>
        <v>0</v>
      </c>
      <c r="I30" s="95" t="str">
        <f>+IF(ISBLANK('Funding Info'!KW35),"",'Funding Info'!KW35)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Info'!DT36),"",'Funding Info'!DT36)</f>
        <v>464458</v>
      </c>
      <c r="G31" s="104">
        <f>+IF(ISBLANK('Funding Info'!DU36),"",'Funding Info'!DU36)</f>
        <v>-8963</v>
      </c>
      <c r="H31" s="104">
        <f>+IF(ISBLANK('Funding Info'!DV36),"",'Funding Info'!DV36)</f>
        <v>455495</v>
      </c>
      <c r="I31" s="95" t="str">
        <f>+IF(ISBLANK('Funding Info'!KW36),"",'Funding Info'!KW36)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Info'!DT37),"",'Funding Info'!DT37)</f>
        <v/>
      </c>
      <c r="G32" s="104" t="str">
        <f>+IF(ISBLANK('Funding Info'!DU37),"",'Funding Info'!DU37)</f>
        <v/>
      </c>
      <c r="H32" s="104">
        <f>+IF(ISBLANK('Funding Info'!DV37),"",'Funding Info'!DV37)</f>
        <v>0</v>
      </c>
      <c r="I32" s="95" t="str">
        <f>+IF(ISBLANK('Funding Info'!KW37),"",'Funding Info'!KW37)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Info'!DT38),"",'Funding Info'!DT38)</f>
        <v/>
      </c>
      <c r="G33" s="104" t="str">
        <f>+IF(ISBLANK('Funding Info'!DU38),"",'Funding Info'!DU38)</f>
        <v/>
      </c>
      <c r="H33" s="104">
        <f>+IF(ISBLANK('Funding Info'!DV38),"",'Funding Info'!DV38)</f>
        <v>0</v>
      </c>
      <c r="I33" s="95" t="str">
        <f>+IF(ISBLANK('Funding Info'!KW38),"",'Funding Info'!KW38)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Info'!DT39),"",'Funding Info'!DT39)</f>
        <v/>
      </c>
      <c r="G34" s="104" t="str">
        <f>+IF(ISBLANK('Funding Info'!DU39),"",'Funding Info'!DU39)</f>
        <v/>
      </c>
      <c r="H34" s="104">
        <f>+IF(ISBLANK('Funding Info'!DV39),"",'Funding Info'!DV39)</f>
        <v>0</v>
      </c>
      <c r="I34" s="95" t="str">
        <f>+IF(ISBLANK('Funding Info'!KW39),"",'Funding Info'!KW39)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697015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[1]Overview!B44</f>
        <v>Lafayette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[1]Overview!C44</f>
        <v>33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 t="str">
        <f>+IF(ISBLANK('Funding Info'!DW3),"",'Funding Info'!DW3)</f>
        <v/>
      </c>
      <c r="G5" s="104" t="str">
        <f>+IF(ISBLANK('Funding Info'!DX3),"",'Funding Info'!DX3)</f>
        <v/>
      </c>
      <c r="H5" s="104">
        <f>+IF(ISBLANK('Funding Info'!DY3),"",'Funding Info'!DY3)</f>
        <v>0</v>
      </c>
      <c r="I5" s="95" t="str">
        <f>+IF(ISBLANK('Funding Info'!KX3),"",'Funding Info'!KX3)</f>
        <v/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Info'!DW5),"",'Funding Info'!DW5)</f>
        <v/>
      </c>
      <c r="G6" s="104" t="str">
        <f>+IF(ISBLANK('Funding Info'!DX5),"",'Funding Info'!DX5)</f>
        <v/>
      </c>
      <c r="H6" s="104">
        <f>+IF(ISBLANK('Funding Info'!DY5),"",'Funding Info'!DY5)</f>
        <v>0</v>
      </c>
      <c r="I6" s="95" t="str">
        <f>+IF(ISBLANK('Funding Info'!KX5),"",'Funding Info'!KX5)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Info'!DW7),"",'Funding Info'!DW7)</f>
        <v/>
      </c>
      <c r="G7" s="104" t="str">
        <f>+IF(ISBLANK('Funding Info'!DX7),"",'Funding Info'!DX7)</f>
        <v/>
      </c>
      <c r="H7" s="104">
        <f>+IF(ISBLANK('Funding Info'!DY7),"",'Funding Info'!DY7)</f>
        <v>0</v>
      </c>
      <c r="I7" s="95" t="str">
        <f>+IF(ISBLANK('Funding Info'!KX7),"",'Funding Info'!KX7)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Info'!DW8),"",'Funding Info'!DW8)</f>
        <v/>
      </c>
      <c r="G8" s="104" t="str">
        <f>+IF(ISBLANK('Funding Info'!DX8),"",'Funding Info'!DX8)</f>
        <v/>
      </c>
      <c r="H8" s="104">
        <f>+IF(ISBLANK('Funding Info'!DY8),"",'Funding Info'!DY8)</f>
        <v>0</v>
      </c>
      <c r="I8" s="95" t="str">
        <f>+IF(ISBLANK('Funding Info'!KX8),"",'Funding Info'!KX8)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Info'!DW9),"",'Funding Info'!DW9)</f>
        <v/>
      </c>
      <c r="G9" s="104" t="str">
        <f>+IF(ISBLANK('Funding Info'!DX9),"",'Funding Info'!DX9)</f>
        <v/>
      </c>
      <c r="H9" s="104">
        <f>+IF(ISBLANK('Funding Info'!DY9),"",'Funding Info'!DY9)</f>
        <v>0</v>
      </c>
      <c r="I9" s="95" t="str">
        <f>+IF(ISBLANK('Funding Info'!KX9),"",'Funding Info'!KX9)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Info'!DW10),"",'Funding Info'!DW10)</f>
        <v/>
      </c>
      <c r="G10" s="104" t="str">
        <f>+IF(ISBLANK('Funding Info'!DX10),"",'Funding Info'!DX10)</f>
        <v/>
      </c>
      <c r="H10" s="104">
        <f>+IF(ISBLANK('Funding Info'!DY10),"",'Funding Info'!DY10)</f>
        <v>0</v>
      </c>
      <c r="I10" s="95" t="str">
        <f>+IF(ISBLANK('Funding Info'!KX10),"",'Funding Info'!KX10)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Info'!DW11),"",'Funding Info'!DW11)</f>
        <v/>
      </c>
      <c r="G11" s="104" t="str">
        <f>+IF(ISBLANK('Funding Info'!DX11),"",'Funding Info'!DX11)</f>
        <v/>
      </c>
      <c r="H11" s="104">
        <f>+IF(ISBLANK('Funding Info'!DY11),"",'Funding Info'!DY11)</f>
        <v>0</v>
      </c>
      <c r="I11" s="95" t="str">
        <f>+IF(ISBLANK('Funding Info'!KX11),"",'Funding Info'!KX11)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Info'!DW13),"",'Funding Info'!DW13)</f>
        <v/>
      </c>
      <c r="G12" s="104" t="str">
        <f>+IF(ISBLANK('Funding Info'!DX13),"",'Funding Info'!DX13)</f>
        <v/>
      </c>
      <c r="H12" s="104">
        <f>+IF(ISBLANK('Funding Info'!DY13),"",'Funding Info'!DY13)</f>
        <v>0</v>
      </c>
      <c r="I12" s="95" t="str">
        <f>+IF(ISBLANK('Funding Info'!KX13),"",'Funding Info'!KX13)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Info'!DW14),"",'Funding Info'!DW14)</f>
        <v/>
      </c>
      <c r="G13" s="104" t="str">
        <f>+IF(ISBLANK('Funding Info'!DX14),"",'Funding Info'!DX14)</f>
        <v/>
      </c>
      <c r="H13" s="104">
        <f>+IF(ISBLANK('Funding Info'!DY14),"",'Funding Info'!DY14)</f>
        <v>0</v>
      </c>
      <c r="I13" s="95" t="str">
        <f>+IF(ISBLANK('Funding Info'!KX14),"",'Funding Info'!KX14)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Info'!DW15),"",'Funding Info'!DW15)</f>
        <v/>
      </c>
      <c r="G14" s="104" t="str">
        <f>+IF(ISBLANK('Funding Info'!DX15),"",'Funding Info'!DX15)</f>
        <v/>
      </c>
      <c r="H14" s="104">
        <f>+IF(ISBLANK('Funding Info'!DY15),"",'Funding Info'!DY15)</f>
        <v>0</v>
      </c>
      <c r="I14" s="95" t="str">
        <f>+IF(ISBLANK('Funding Info'!KX15),"",'Funding Info'!KX15)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Info'!DW16),"",'Funding Info'!DW16)</f>
        <v>6146</v>
      </c>
      <c r="G15" s="104" t="str">
        <f>+IF(ISBLANK('Funding Info'!DX16),"",'Funding Info'!DX16)</f>
        <v/>
      </c>
      <c r="H15" s="104">
        <f>+IF(ISBLANK('Funding Info'!DY16),"",'Funding Info'!DY16)</f>
        <v>6146</v>
      </c>
      <c r="I15" s="95" t="str">
        <f>+IF(ISBLANK('Funding Info'!KX16),"",'Funding Info'!KX16)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Info'!DW17),"",'Funding Info'!DW17)</f>
        <v/>
      </c>
      <c r="G16" s="104" t="str">
        <f>+IF(ISBLANK('Funding Info'!DX17),"",'Funding Info'!DX17)</f>
        <v/>
      </c>
      <c r="H16" s="104">
        <f>+IF(ISBLANK('Funding Info'!DY17),"",'Funding Info'!DY17)</f>
        <v>0</v>
      </c>
      <c r="I16" s="95" t="str">
        <f>+IF(ISBLANK('Funding Info'!KX17),"",'Funding Info'!KX17)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Info'!DW18),"",'Funding Info'!DW18)</f>
        <v>9252</v>
      </c>
      <c r="G17" s="104" t="str">
        <f>+IF(ISBLANK('Funding Info'!DX18),"",'Funding Info'!DX18)</f>
        <v/>
      </c>
      <c r="H17" s="104">
        <f>+IF(ISBLANK('Funding Info'!DY18),"",'Funding Info'!DY18)</f>
        <v>9252</v>
      </c>
      <c r="I17" s="95" t="str">
        <f>+IF(ISBLANK('Funding Info'!KX18),"",'Funding Info'!KX18)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Info'!DW19),"",'Funding Info'!DW19)</f>
        <v/>
      </c>
      <c r="G18" s="104" t="str">
        <f>+IF(ISBLANK('Funding Info'!DX19),"",'Funding Info'!DX19)</f>
        <v/>
      </c>
      <c r="H18" s="104">
        <f>+IF(ISBLANK('Funding Info'!DY19),"",'Funding Info'!DY19)</f>
        <v>0</v>
      </c>
      <c r="I18" s="95" t="str">
        <f>+IF(ISBLANK('Funding Info'!KX19),"",'Funding Info'!KX19)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Info'!DW23),"",'Funding Info'!DW23)</f>
        <v/>
      </c>
      <c r="G19" s="104" t="str">
        <f>+IF(ISBLANK('Funding Info'!DX23),"",'Funding Info'!DX23)</f>
        <v/>
      </c>
      <c r="H19" s="104">
        <f>+IF(ISBLANK('Funding Info'!DY23),"",'Funding Info'!DY23)</f>
        <v>0</v>
      </c>
      <c r="I19" s="95" t="str">
        <f>+IF(ISBLANK('Funding Info'!KX23),"",'Funding Info'!KX23)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Info'!DW24),"",'Funding Info'!DW24)</f>
        <v/>
      </c>
      <c r="G20" s="104" t="str">
        <f>+IF(ISBLANK('Funding Info'!DX24),"",'Funding Info'!DX24)</f>
        <v/>
      </c>
      <c r="H20" s="104">
        <f>+IF(ISBLANK('Funding Info'!DY24),"",'Funding Info'!DY24)</f>
        <v>0</v>
      </c>
      <c r="I20" s="95" t="str">
        <f>+IF(ISBLANK('Funding Info'!KX24),"",'Funding Info'!KX24)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Info'!DW25),"",'Funding Info'!DW25)</f>
        <v/>
      </c>
      <c r="G21" s="104" t="str">
        <f>+IF(ISBLANK('Funding Info'!DX25),"",'Funding Info'!DX25)</f>
        <v/>
      </c>
      <c r="H21" s="104">
        <f>+IF(ISBLANK('Funding Info'!DY25),"",'Funding Info'!DY25)</f>
        <v>0</v>
      </c>
      <c r="I21" s="95" t="str">
        <f>+IF(ISBLANK('Funding Info'!KX25),"",'Funding Info'!KX25)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Info'!DW26),"",'Funding Info'!DW26)</f>
        <v/>
      </c>
      <c r="G22" s="104" t="str">
        <f>+IF(ISBLANK('Funding Info'!DX26),"",'Funding Info'!DX26)</f>
        <v/>
      </c>
      <c r="H22" s="104">
        <f>+IF(ISBLANK('Funding Info'!DY26),"",'Funding Info'!DY26)</f>
        <v>0</v>
      </c>
      <c r="I22" s="95" t="str">
        <f>+IF(ISBLANK('Funding Info'!KX26),"",'Funding Info'!KX26)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Info'!DW27),"",'Funding Info'!DW27)</f>
        <v/>
      </c>
      <c r="G23" s="104" t="str">
        <f>+IF(ISBLANK('Funding Info'!DX27),"",'Funding Info'!DX27)</f>
        <v/>
      </c>
      <c r="H23" s="104">
        <f>+IF(ISBLANK('Funding Info'!DY27),"",'Funding Info'!DY27)</f>
        <v>0</v>
      </c>
      <c r="I23" s="95" t="str">
        <f>+IF(ISBLANK('Funding Info'!KX27),"",'Funding Info'!KX27)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Info'!DW28),"",'Funding Info'!DW28)</f>
        <v/>
      </c>
      <c r="G24" s="104" t="str">
        <f>+IF(ISBLANK('Funding Info'!DX28),"",'Funding Info'!DX28)</f>
        <v/>
      </c>
      <c r="H24" s="104">
        <f>+IF(ISBLANK('Funding Info'!DY28),"",'Funding Info'!DY28)</f>
        <v>0</v>
      </c>
      <c r="I24" s="95" t="str">
        <f>+IF(ISBLANK('Funding Info'!KX28),"",'Funding Info'!KX28)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Info'!DW29),"",'Funding Info'!DW29)</f>
        <v/>
      </c>
      <c r="G25" s="104" t="str">
        <f>+IF(ISBLANK('Funding Info'!DX29),"",'Funding Info'!DX29)</f>
        <v/>
      </c>
      <c r="H25" s="104">
        <f>+IF(ISBLANK('Funding Info'!DY29),"",'Funding Info'!DY29)</f>
        <v>0</v>
      </c>
      <c r="I25" s="95" t="str">
        <f>+IF(ISBLANK('Funding Info'!KX29),"",'Funding Info'!KX29)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Info'!DW30),"",'Funding Info'!DW30)</f>
        <v/>
      </c>
      <c r="G26" s="104" t="str">
        <f>+IF(ISBLANK('Funding Info'!DX30),"",'Funding Info'!DX30)</f>
        <v/>
      </c>
      <c r="H26" s="104">
        <f>+IF(ISBLANK('Funding Info'!DY30),"",'Funding Info'!DY30)</f>
        <v>0</v>
      </c>
      <c r="I26" s="95" t="str">
        <f>+IF(ISBLANK('Funding Info'!KX30),"",'Funding Info'!KX30)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Info'!DW31),"",'Funding Info'!DW31)</f>
        <v/>
      </c>
      <c r="G27" s="104" t="str">
        <f>+IF(ISBLANK('Funding Info'!DX31),"",'Funding Info'!DX31)</f>
        <v/>
      </c>
      <c r="H27" s="104">
        <f>+IF(ISBLANK('Funding Info'!DY31),"",'Funding Info'!DY31)</f>
        <v>0</v>
      </c>
      <c r="I27" s="95" t="str">
        <f>+IF(ISBLANK('Funding Info'!KX31),"",'Funding Info'!KX31)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Info'!DW32),"",'Funding Info'!DW32)</f>
        <v/>
      </c>
      <c r="G28" s="104" t="str">
        <f>+IF(ISBLANK('Funding Info'!DX32),"",'Funding Info'!DX32)</f>
        <v/>
      </c>
      <c r="H28" s="104">
        <f>+IF(ISBLANK('Funding Info'!DY32),"",'Funding Info'!DY32)</f>
        <v>0</v>
      </c>
      <c r="I28" s="95" t="str">
        <f>+IF(ISBLANK('Funding Info'!KX32),"",'Funding Info'!KX32)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Info'!DW33),"",'Funding Info'!DW33)</f>
        <v/>
      </c>
      <c r="G29" s="104" t="str">
        <f>+IF(ISBLANK('Funding Info'!DX33),"",'Funding Info'!DX33)</f>
        <v/>
      </c>
      <c r="H29" s="104">
        <f>+IF(ISBLANK('Funding Info'!DY33),"",'Funding Info'!DY33)</f>
        <v>0</v>
      </c>
      <c r="I29" s="95" t="str">
        <f>+IF(ISBLANK('Funding Info'!KX33),"",'Funding Info'!KX33)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Info'!DW35),"",'Funding Info'!DW35)</f>
        <v/>
      </c>
      <c r="G30" s="104" t="str">
        <f>+IF(ISBLANK('Funding Info'!DX35),"",'Funding Info'!DX35)</f>
        <v/>
      </c>
      <c r="H30" s="104">
        <f>+IF(ISBLANK('Funding Info'!DY35),"",'Funding Info'!DY35)</f>
        <v>0</v>
      </c>
      <c r="I30" s="95" t="str">
        <f>+IF(ISBLANK('Funding Info'!KX35),"",'Funding Info'!KX35)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Info'!DW36),"",'Funding Info'!DW36)</f>
        <v/>
      </c>
      <c r="G31" s="104" t="str">
        <f>+IF(ISBLANK('Funding Info'!DX36),"",'Funding Info'!DX36)</f>
        <v/>
      </c>
      <c r="H31" s="104">
        <f>+IF(ISBLANK('Funding Info'!DY36),"",'Funding Info'!DY36)</f>
        <v>0</v>
      </c>
      <c r="I31" s="95" t="str">
        <f>+IF(ISBLANK('Funding Info'!KX36),"",'Funding Info'!KX36)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Info'!DW37),"",'Funding Info'!DW37)</f>
        <v/>
      </c>
      <c r="G32" s="104" t="str">
        <f>+IF(ISBLANK('Funding Info'!DX37),"",'Funding Info'!DX37)</f>
        <v/>
      </c>
      <c r="H32" s="104">
        <f>+IF(ISBLANK('Funding Info'!DY37),"",'Funding Info'!DY37)</f>
        <v>0</v>
      </c>
      <c r="I32" s="95" t="str">
        <f>+IF(ISBLANK('Funding Info'!KX37),"",'Funding Info'!KX37)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Info'!DW38),"",'Funding Info'!DW38)</f>
        <v/>
      </c>
      <c r="G33" s="104" t="str">
        <f>+IF(ISBLANK('Funding Info'!DX38),"",'Funding Info'!DX38)</f>
        <v/>
      </c>
      <c r="H33" s="104">
        <f>+IF(ISBLANK('Funding Info'!DY38),"",'Funding Info'!DY38)</f>
        <v>0</v>
      </c>
      <c r="I33" s="95" t="str">
        <f>+IF(ISBLANK('Funding Info'!KX38),"",'Funding Info'!KX38)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Info'!DW39),"",'Funding Info'!DW39)</f>
        <v/>
      </c>
      <c r="G34" s="104" t="str">
        <f>+IF(ISBLANK('Funding Info'!DX39),"",'Funding Info'!DX39)</f>
        <v/>
      </c>
      <c r="H34" s="104">
        <f>+IF(ISBLANK('Funding Info'!DY39),"",'Funding Info'!DY39)</f>
        <v>0</v>
      </c>
      <c r="I34" s="95" t="str">
        <f>+IF(ISBLANK('Funding Info'!KX39),"",'Funding Info'!KX39)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15398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[1]Overview!B45</f>
        <v>Langlade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[1]Overview!C45</f>
        <v>34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Info'!DZ3),"",'Funding Info'!DZ3)</f>
        <v>3416</v>
      </c>
      <c r="G5" s="104" t="str">
        <f>+IF(ISBLANK('Funding Info'!EA3),"",'Funding Info'!EA3)</f>
        <v/>
      </c>
      <c r="H5" s="104">
        <f>+IF(ISBLANK('Funding Info'!EB3),"",'Funding Info'!EB3)</f>
        <v>3416</v>
      </c>
      <c r="I5" s="95" t="str">
        <f>+IF(ISBLANK('Funding Info'!KY3),"",'Funding Info'!KY3)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Info'!DZ5),"",'Funding Info'!DZ5)</f>
        <v/>
      </c>
      <c r="G6" s="104" t="str">
        <f>+IF(ISBLANK('Funding Info'!EA5),"",'Funding Info'!EA5)</f>
        <v/>
      </c>
      <c r="H6" s="104">
        <f>+IF(ISBLANK('Funding Info'!EB5),"",'Funding Info'!EB5)</f>
        <v>0</v>
      </c>
      <c r="I6" s="95" t="str">
        <f>+IF(ISBLANK('Funding Info'!KY5),"",'Funding Info'!KY5)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Info'!DZ7),"",'Funding Info'!DZ7)</f>
        <v/>
      </c>
      <c r="G7" s="104" t="str">
        <f>+IF(ISBLANK('Funding Info'!EA7),"",'Funding Info'!EA7)</f>
        <v/>
      </c>
      <c r="H7" s="104">
        <f>+IF(ISBLANK('Funding Info'!EB7),"",'Funding Info'!EB7)</f>
        <v>0</v>
      </c>
      <c r="I7" s="95" t="str">
        <f>+IF(ISBLANK('Funding Info'!KY7),"",'Funding Info'!KY7)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Info'!DZ8),"",'Funding Info'!DZ8)</f>
        <v/>
      </c>
      <c r="G8" s="104" t="str">
        <f>+IF(ISBLANK('Funding Info'!EA8),"",'Funding Info'!EA8)</f>
        <v/>
      </c>
      <c r="H8" s="104">
        <f>+IF(ISBLANK('Funding Info'!EB8),"",'Funding Info'!EB8)</f>
        <v>0</v>
      </c>
      <c r="I8" s="95" t="str">
        <f>+IF(ISBLANK('Funding Info'!KY8),"",'Funding Info'!KY8)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Info'!DZ9),"",'Funding Info'!DZ9)</f>
        <v/>
      </c>
      <c r="G9" s="104" t="str">
        <f>+IF(ISBLANK('Funding Info'!EA9),"",'Funding Info'!EA9)</f>
        <v/>
      </c>
      <c r="H9" s="104">
        <f>+IF(ISBLANK('Funding Info'!EB9),"",'Funding Info'!EB9)</f>
        <v>0</v>
      </c>
      <c r="I9" s="95" t="str">
        <f>+IF(ISBLANK('Funding Info'!KY9),"",'Funding Info'!KY9)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Info'!DZ10),"",'Funding Info'!DZ10)</f>
        <v/>
      </c>
      <c r="G10" s="104" t="str">
        <f>+IF(ISBLANK('Funding Info'!EA10),"",'Funding Info'!EA10)</f>
        <v/>
      </c>
      <c r="H10" s="104">
        <f>+IF(ISBLANK('Funding Info'!EB10),"",'Funding Info'!EB10)</f>
        <v>0</v>
      </c>
      <c r="I10" s="95" t="str">
        <f>+IF(ISBLANK('Funding Info'!KY10),"",'Funding Info'!KY10)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Info'!DZ11),"",'Funding Info'!DZ11)</f>
        <v/>
      </c>
      <c r="G11" s="104" t="str">
        <f>+IF(ISBLANK('Funding Info'!EA11),"",'Funding Info'!EA11)</f>
        <v/>
      </c>
      <c r="H11" s="104">
        <f>+IF(ISBLANK('Funding Info'!EB11),"",'Funding Info'!EB11)</f>
        <v>0</v>
      </c>
      <c r="I11" s="95" t="str">
        <f>+IF(ISBLANK('Funding Info'!KY11),"",'Funding Info'!KY11)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Info'!DZ13),"",'Funding Info'!DZ13)</f>
        <v/>
      </c>
      <c r="G12" s="104" t="str">
        <f>+IF(ISBLANK('Funding Info'!EA13),"",'Funding Info'!EA13)</f>
        <v/>
      </c>
      <c r="H12" s="104">
        <f>+IF(ISBLANK('Funding Info'!EB13),"",'Funding Info'!EB13)</f>
        <v>0</v>
      </c>
      <c r="I12" s="95" t="str">
        <f>+IF(ISBLANK('Funding Info'!KY13),"",'Funding Info'!KY13)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Info'!DZ14),"",'Funding Info'!DZ14)</f>
        <v/>
      </c>
      <c r="G13" s="104" t="str">
        <f>+IF(ISBLANK('Funding Info'!EA14),"",'Funding Info'!EA14)</f>
        <v/>
      </c>
      <c r="H13" s="104">
        <f>+IF(ISBLANK('Funding Info'!EB14),"",'Funding Info'!EB14)</f>
        <v>0</v>
      </c>
      <c r="I13" s="95" t="str">
        <f>+IF(ISBLANK('Funding Info'!KY14),"",'Funding Info'!KY14)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Info'!DZ15),"",'Funding Info'!DZ15)</f>
        <v/>
      </c>
      <c r="G14" s="104" t="str">
        <f>+IF(ISBLANK('Funding Info'!EA15),"",'Funding Info'!EA15)</f>
        <v/>
      </c>
      <c r="H14" s="104">
        <f>+IF(ISBLANK('Funding Info'!EB15),"",'Funding Info'!EB15)</f>
        <v>0</v>
      </c>
      <c r="I14" s="95" t="str">
        <f>+IF(ISBLANK('Funding Info'!KY15),"",'Funding Info'!KY15)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Info'!DZ16),"",'Funding Info'!DZ16)</f>
        <v>6772</v>
      </c>
      <c r="G15" s="104" t="str">
        <f>+IF(ISBLANK('Funding Info'!EA16),"",'Funding Info'!EA16)</f>
        <v/>
      </c>
      <c r="H15" s="104">
        <f>+IF(ISBLANK('Funding Info'!EB16),"",'Funding Info'!EB16)</f>
        <v>6772</v>
      </c>
      <c r="I15" s="95" t="str">
        <f>+IF(ISBLANK('Funding Info'!KY16),"",'Funding Info'!KY16)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Info'!DZ17),"",'Funding Info'!DZ17)</f>
        <v/>
      </c>
      <c r="G16" s="104" t="str">
        <f>+IF(ISBLANK('Funding Info'!EA17),"",'Funding Info'!EA17)</f>
        <v/>
      </c>
      <c r="H16" s="104">
        <f>+IF(ISBLANK('Funding Info'!EB17),"",'Funding Info'!EB17)</f>
        <v>0</v>
      </c>
      <c r="I16" s="95" t="str">
        <f>+IF(ISBLANK('Funding Info'!KY17),"",'Funding Info'!KY17)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Info'!DZ18),"",'Funding Info'!DZ18)</f>
        <v>10714</v>
      </c>
      <c r="G17" s="104" t="str">
        <f>+IF(ISBLANK('Funding Info'!EA18),"",'Funding Info'!EA18)</f>
        <v/>
      </c>
      <c r="H17" s="104">
        <f>+IF(ISBLANK('Funding Info'!EB18),"",'Funding Info'!EB18)</f>
        <v>10714</v>
      </c>
      <c r="I17" s="95" t="str">
        <f>+IF(ISBLANK('Funding Info'!KY18),"",'Funding Info'!KY18)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Info'!DZ19),"",'Funding Info'!DZ19)</f>
        <v/>
      </c>
      <c r="G18" s="104" t="str">
        <f>+IF(ISBLANK('Funding Info'!EA19),"",'Funding Info'!EA19)</f>
        <v/>
      </c>
      <c r="H18" s="104">
        <f>+IF(ISBLANK('Funding Info'!EB19),"",'Funding Info'!EB19)</f>
        <v>0</v>
      </c>
      <c r="I18" s="95" t="str">
        <f>+IF(ISBLANK('Funding Info'!KY19),"",'Funding Info'!KY19)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Info'!DZ23),"",'Funding Info'!DZ23)</f>
        <v/>
      </c>
      <c r="G19" s="104" t="str">
        <f>+IF(ISBLANK('Funding Info'!EA23),"",'Funding Info'!EA23)</f>
        <v/>
      </c>
      <c r="H19" s="104">
        <f>+IF(ISBLANK('Funding Info'!EB23),"",'Funding Info'!EB23)</f>
        <v>0</v>
      </c>
      <c r="I19" s="95" t="str">
        <f>+IF(ISBLANK('Funding Info'!KY23),"",'Funding Info'!KY23)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Info'!DZ24),"",'Funding Info'!DZ24)</f>
        <v>1953</v>
      </c>
      <c r="G20" s="104" t="str">
        <f>+IF(ISBLANK('Funding Info'!EA24),"",'Funding Info'!EA24)</f>
        <v/>
      </c>
      <c r="H20" s="104">
        <f>+IF(ISBLANK('Funding Info'!EB24),"",'Funding Info'!EB24)</f>
        <v>1953</v>
      </c>
      <c r="I20" s="95" t="str">
        <f>+IF(ISBLANK('Funding Info'!KY24),"",'Funding Info'!KY24)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Info'!DZ25),"",'Funding Info'!DZ25)</f>
        <v>926</v>
      </c>
      <c r="G21" s="104" t="str">
        <f>+IF(ISBLANK('Funding Info'!EA25),"",'Funding Info'!EA25)</f>
        <v/>
      </c>
      <c r="H21" s="104">
        <f>+IF(ISBLANK('Funding Info'!EB25),"",'Funding Info'!EB25)</f>
        <v>926</v>
      </c>
      <c r="I21" s="95" t="str">
        <f>+IF(ISBLANK('Funding Info'!KY25),"",'Funding Info'!KY25)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Info'!DZ26),"",'Funding Info'!DZ26)</f>
        <v/>
      </c>
      <c r="G22" s="104" t="str">
        <f>+IF(ISBLANK('Funding Info'!EA26),"",'Funding Info'!EA26)</f>
        <v/>
      </c>
      <c r="H22" s="104">
        <f>+IF(ISBLANK('Funding Info'!EB26),"",'Funding Info'!EB26)</f>
        <v>0</v>
      </c>
      <c r="I22" s="95" t="str">
        <f>+IF(ISBLANK('Funding Info'!KY26),"",'Funding Info'!KY26)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Info'!DZ27),"",'Funding Info'!DZ27)</f>
        <v/>
      </c>
      <c r="G23" s="104" t="str">
        <f>+IF(ISBLANK('Funding Info'!EA27),"",'Funding Info'!EA27)</f>
        <v/>
      </c>
      <c r="H23" s="104">
        <f>+IF(ISBLANK('Funding Info'!EB27),"",'Funding Info'!EB27)</f>
        <v>0</v>
      </c>
      <c r="I23" s="95" t="str">
        <f>+IF(ISBLANK('Funding Info'!KY27),"",'Funding Info'!KY27)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Info'!DZ28),"",'Funding Info'!DZ28)</f>
        <v/>
      </c>
      <c r="G24" s="104" t="str">
        <f>+IF(ISBLANK('Funding Info'!EA28),"",'Funding Info'!EA28)</f>
        <v/>
      </c>
      <c r="H24" s="104">
        <f>+IF(ISBLANK('Funding Info'!EB28),"",'Funding Info'!EB28)</f>
        <v>0</v>
      </c>
      <c r="I24" s="95" t="str">
        <f>+IF(ISBLANK('Funding Info'!KY28),"",'Funding Info'!KY28)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Info'!DZ29),"",'Funding Info'!DZ29)</f>
        <v/>
      </c>
      <c r="G25" s="104" t="str">
        <f>+IF(ISBLANK('Funding Info'!EA29),"",'Funding Info'!EA29)</f>
        <v/>
      </c>
      <c r="H25" s="104">
        <f>+IF(ISBLANK('Funding Info'!EB29),"",'Funding Info'!EB29)</f>
        <v>0</v>
      </c>
      <c r="I25" s="95" t="str">
        <f>+IF(ISBLANK('Funding Info'!KY29),"",'Funding Info'!KY29)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Info'!DZ30),"",'Funding Info'!DZ30)</f>
        <v/>
      </c>
      <c r="G26" s="104" t="str">
        <f>+IF(ISBLANK('Funding Info'!EA30),"",'Funding Info'!EA30)</f>
        <v/>
      </c>
      <c r="H26" s="104">
        <f>+IF(ISBLANK('Funding Info'!EB30),"",'Funding Info'!EB30)</f>
        <v>0</v>
      </c>
      <c r="I26" s="95" t="str">
        <f>+IF(ISBLANK('Funding Info'!KY30),"",'Funding Info'!KY30)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Info'!DZ31),"",'Funding Info'!DZ31)</f>
        <v/>
      </c>
      <c r="G27" s="104" t="str">
        <f>+IF(ISBLANK('Funding Info'!EA31),"",'Funding Info'!EA31)</f>
        <v/>
      </c>
      <c r="H27" s="104">
        <f>+IF(ISBLANK('Funding Info'!EB31),"",'Funding Info'!EB31)</f>
        <v>0</v>
      </c>
      <c r="I27" s="95" t="str">
        <f>+IF(ISBLANK('Funding Info'!KY31),"",'Funding Info'!KY31)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Info'!DZ32),"",'Funding Info'!DZ32)</f>
        <v/>
      </c>
      <c r="G28" s="104" t="str">
        <f>+IF(ISBLANK('Funding Info'!EA32),"",'Funding Info'!EA32)</f>
        <v/>
      </c>
      <c r="H28" s="104">
        <f>+IF(ISBLANK('Funding Info'!EB32),"",'Funding Info'!EB32)</f>
        <v>0</v>
      </c>
      <c r="I28" s="95" t="str">
        <f>+IF(ISBLANK('Funding Info'!KY32),"",'Funding Info'!KY32)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Info'!DZ33),"",'Funding Info'!DZ33)</f>
        <v/>
      </c>
      <c r="G29" s="104" t="str">
        <f>+IF(ISBLANK('Funding Info'!EA33),"",'Funding Info'!EA33)</f>
        <v/>
      </c>
      <c r="H29" s="104">
        <f>+IF(ISBLANK('Funding Info'!EB33),"",'Funding Info'!EB33)</f>
        <v>0</v>
      </c>
      <c r="I29" s="95" t="str">
        <f>+IF(ISBLANK('Funding Info'!KY33),"",'Funding Info'!KY33)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Info'!DZ35),"",'Funding Info'!DZ35)</f>
        <v/>
      </c>
      <c r="G30" s="104" t="str">
        <f>+IF(ISBLANK('Funding Info'!EA35),"",'Funding Info'!EA35)</f>
        <v/>
      </c>
      <c r="H30" s="104">
        <f>+IF(ISBLANK('Funding Info'!EB35),"",'Funding Info'!EB35)</f>
        <v>0</v>
      </c>
      <c r="I30" s="95" t="str">
        <f>+IF(ISBLANK('Funding Info'!KY35),"",'Funding Info'!KY35)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Info'!DZ36),"",'Funding Info'!DZ36)</f>
        <v/>
      </c>
      <c r="G31" s="104" t="str">
        <f>+IF(ISBLANK('Funding Info'!EA36),"",'Funding Info'!EA36)</f>
        <v/>
      </c>
      <c r="H31" s="104">
        <f>+IF(ISBLANK('Funding Info'!EB36),"",'Funding Info'!EB36)</f>
        <v>0</v>
      </c>
      <c r="I31" s="95" t="str">
        <f>+IF(ISBLANK('Funding Info'!KY36),"",'Funding Info'!KY36)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Info'!DZ37),"",'Funding Info'!DZ37)</f>
        <v/>
      </c>
      <c r="G32" s="104" t="str">
        <f>+IF(ISBLANK('Funding Info'!EA37),"",'Funding Info'!EA37)</f>
        <v/>
      </c>
      <c r="H32" s="104">
        <f>+IF(ISBLANK('Funding Info'!EB37),"",'Funding Info'!EB37)</f>
        <v>0</v>
      </c>
      <c r="I32" s="95" t="str">
        <f>+IF(ISBLANK('Funding Info'!KY37),"",'Funding Info'!KY37)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Info'!DZ38),"",'Funding Info'!DZ38)</f>
        <v/>
      </c>
      <c r="G33" s="104" t="str">
        <f>+IF(ISBLANK('Funding Info'!EA38),"",'Funding Info'!EA38)</f>
        <v/>
      </c>
      <c r="H33" s="104">
        <f>+IF(ISBLANK('Funding Info'!EB38),"",'Funding Info'!EB38)</f>
        <v>0</v>
      </c>
      <c r="I33" s="95" t="str">
        <f>+IF(ISBLANK('Funding Info'!KY38),"",'Funding Info'!KY38)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Info'!DZ39),"",'Funding Info'!DZ39)</f>
        <v/>
      </c>
      <c r="G34" s="104" t="str">
        <f>+IF(ISBLANK('Funding Info'!EA39),"",'Funding Info'!EA39)</f>
        <v/>
      </c>
      <c r="H34" s="104">
        <f>+IF(ISBLANK('Funding Info'!EB39),"",'Funding Info'!EB39)</f>
        <v>0</v>
      </c>
      <c r="I34" s="95" t="str">
        <f>+IF(ISBLANK('Funding Info'!KY39),"",'Funding Info'!KY39)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23781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[1]Overview!B46</f>
        <v>Lincoln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[1]Overview!C46</f>
        <v>35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Info'!EC3),"",'Funding Info'!EC3)</f>
        <v>3612</v>
      </c>
      <c r="G5" s="104" t="str">
        <f>+IF(ISBLANK('Funding Info'!ED3),"",'Funding Info'!ED3)</f>
        <v/>
      </c>
      <c r="H5" s="104">
        <f>+IF(ISBLANK('Funding Info'!EE3),"",'Funding Info'!EE3)</f>
        <v>3612</v>
      </c>
      <c r="I5" s="95" t="str">
        <f>+IF(ISBLANK('Funding Info'!KZ3),"",'Funding Info'!KZ3)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Info'!EC5),"",'Funding Info'!EC5)</f>
        <v/>
      </c>
      <c r="G6" s="104" t="str">
        <f>+IF(ISBLANK('Funding Info'!ED5),"",'Funding Info'!ED5)</f>
        <v/>
      </c>
      <c r="H6" s="104">
        <f>+IF(ISBLANK('Funding Info'!EE5),"",'Funding Info'!EE5)</f>
        <v>0</v>
      </c>
      <c r="I6" s="95" t="str">
        <f>+IF(ISBLANK('Funding Info'!KZ5),"",'Funding Info'!KZ5)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Info'!EC7),"",'Funding Info'!EC7)</f>
        <v/>
      </c>
      <c r="G7" s="104" t="str">
        <f>+IF(ISBLANK('Funding Info'!ED7),"",'Funding Info'!ED7)</f>
        <v/>
      </c>
      <c r="H7" s="104">
        <f>+IF(ISBLANK('Funding Info'!EE7),"",'Funding Info'!EE7)</f>
        <v>0</v>
      </c>
      <c r="I7" s="95" t="str">
        <f>+IF(ISBLANK('Funding Info'!KZ7),"",'Funding Info'!KZ7)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Info'!EC8),"",'Funding Info'!EC8)</f>
        <v/>
      </c>
      <c r="G8" s="104" t="str">
        <f>+IF(ISBLANK('Funding Info'!ED8),"",'Funding Info'!ED8)</f>
        <v/>
      </c>
      <c r="H8" s="104">
        <f>+IF(ISBLANK('Funding Info'!EE8),"",'Funding Info'!EE8)</f>
        <v>0</v>
      </c>
      <c r="I8" s="95" t="str">
        <f>+IF(ISBLANK('Funding Info'!KZ8),"",'Funding Info'!KZ8)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Info'!EC9),"",'Funding Info'!EC9)</f>
        <v/>
      </c>
      <c r="G9" s="104" t="str">
        <f>+IF(ISBLANK('Funding Info'!ED9),"",'Funding Info'!ED9)</f>
        <v/>
      </c>
      <c r="H9" s="104">
        <f>+IF(ISBLANK('Funding Info'!EE9),"",'Funding Info'!EE9)</f>
        <v>0</v>
      </c>
      <c r="I9" s="95" t="str">
        <f>+IF(ISBLANK('Funding Info'!KZ9),"",'Funding Info'!KZ9)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Info'!EC10),"",'Funding Info'!EC10)</f>
        <v/>
      </c>
      <c r="G10" s="104" t="str">
        <f>+IF(ISBLANK('Funding Info'!ED10),"",'Funding Info'!ED10)</f>
        <v/>
      </c>
      <c r="H10" s="104">
        <f>+IF(ISBLANK('Funding Info'!EE10),"",'Funding Info'!EE10)</f>
        <v>0</v>
      </c>
      <c r="I10" s="95" t="str">
        <f>+IF(ISBLANK('Funding Info'!KZ10),"",'Funding Info'!KZ10)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Info'!EC11),"",'Funding Info'!EC11)</f>
        <v/>
      </c>
      <c r="G11" s="104" t="str">
        <f>+IF(ISBLANK('Funding Info'!ED11),"",'Funding Info'!ED11)</f>
        <v/>
      </c>
      <c r="H11" s="104">
        <f>+IF(ISBLANK('Funding Info'!EE11),"",'Funding Info'!EE11)</f>
        <v>0</v>
      </c>
      <c r="I11" s="95" t="str">
        <f>+IF(ISBLANK('Funding Info'!KZ11),"",'Funding Info'!KZ11)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Info'!EC13),"",'Funding Info'!EC13)</f>
        <v/>
      </c>
      <c r="G12" s="104" t="str">
        <f>+IF(ISBLANK('Funding Info'!ED13),"",'Funding Info'!ED13)</f>
        <v/>
      </c>
      <c r="H12" s="104">
        <f>+IF(ISBLANK('Funding Info'!EE13),"",'Funding Info'!EE13)</f>
        <v>0</v>
      </c>
      <c r="I12" s="95" t="str">
        <f>+IF(ISBLANK('Funding Info'!KZ13),"",'Funding Info'!KZ13)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Info'!EC14),"",'Funding Info'!EC14)</f>
        <v/>
      </c>
      <c r="G13" s="104" t="str">
        <f>+IF(ISBLANK('Funding Info'!ED14),"",'Funding Info'!ED14)</f>
        <v/>
      </c>
      <c r="H13" s="104">
        <f>+IF(ISBLANK('Funding Info'!EE14),"",'Funding Info'!EE14)</f>
        <v>0</v>
      </c>
      <c r="I13" s="95" t="str">
        <f>+IF(ISBLANK('Funding Info'!KZ14),"",'Funding Info'!KZ14)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Info'!EC15),"",'Funding Info'!EC15)</f>
        <v/>
      </c>
      <c r="G14" s="104" t="str">
        <f>+IF(ISBLANK('Funding Info'!ED15),"",'Funding Info'!ED15)</f>
        <v/>
      </c>
      <c r="H14" s="104">
        <f>+IF(ISBLANK('Funding Info'!EE15),"",'Funding Info'!EE15)</f>
        <v>0</v>
      </c>
      <c r="I14" s="95" t="str">
        <f>+IF(ISBLANK('Funding Info'!KZ15),"",'Funding Info'!KZ15)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Info'!EC16),"",'Funding Info'!EC16)</f>
        <v>8965</v>
      </c>
      <c r="G15" s="104" t="str">
        <f>+IF(ISBLANK('Funding Info'!ED16),"",'Funding Info'!ED16)</f>
        <v/>
      </c>
      <c r="H15" s="104">
        <f>+IF(ISBLANK('Funding Info'!EE16),"",'Funding Info'!EE16)</f>
        <v>8965</v>
      </c>
      <c r="I15" s="95" t="str">
        <f>+IF(ISBLANK('Funding Info'!KZ16),"",'Funding Info'!KZ16)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Info'!EC17),"",'Funding Info'!EC17)</f>
        <v/>
      </c>
      <c r="G16" s="104" t="str">
        <f>+IF(ISBLANK('Funding Info'!ED17),"",'Funding Info'!ED17)</f>
        <v/>
      </c>
      <c r="H16" s="104">
        <f>+IF(ISBLANK('Funding Info'!EE17),"",'Funding Info'!EE17)</f>
        <v>0</v>
      </c>
      <c r="I16" s="95" t="str">
        <f>+IF(ISBLANK('Funding Info'!KZ17),"",'Funding Info'!KZ17)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Info'!EC18),"",'Funding Info'!EC18)</f>
        <v>13134</v>
      </c>
      <c r="G17" s="104" t="str">
        <f>+IF(ISBLANK('Funding Info'!ED18),"",'Funding Info'!ED18)</f>
        <v/>
      </c>
      <c r="H17" s="104">
        <f>+IF(ISBLANK('Funding Info'!EE18),"",'Funding Info'!EE18)</f>
        <v>13134</v>
      </c>
      <c r="I17" s="95" t="str">
        <f>+IF(ISBLANK('Funding Info'!KZ18),"",'Funding Info'!KZ18)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Info'!EC19),"",'Funding Info'!EC19)</f>
        <v/>
      </c>
      <c r="G18" s="104" t="str">
        <f>+IF(ISBLANK('Funding Info'!ED19),"",'Funding Info'!ED19)</f>
        <v/>
      </c>
      <c r="H18" s="104">
        <f>+IF(ISBLANK('Funding Info'!EE19),"",'Funding Info'!EE19)</f>
        <v>0</v>
      </c>
      <c r="I18" s="95" t="str">
        <f>+IF(ISBLANK('Funding Info'!KZ19),"",'Funding Info'!KZ19)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Info'!EC23),"",'Funding Info'!EC23)</f>
        <v/>
      </c>
      <c r="G19" s="104" t="str">
        <f>+IF(ISBLANK('Funding Info'!ED23),"",'Funding Info'!ED23)</f>
        <v/>
      </c>
      <c r="H19" s="104">
        <f>+IF(ISBLANK('Funding Info'!EE23),"",'Funding Info'!EE23)</f>
        <v>0</v>
      </c>
      <c r="I19" s="95" t="str">
        <f>+IF(ISBLANK('Funding Info'!KZ23),"",'Funding Info'!KZ23)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Info'!EC24),"",'Funding Info'!EC24)</f>
        <v/>
      </c>
      <c r="G20" s="104" t="str">
        <f>+IF(ISBLANK('Funding Info'!ED24),"",'Funding Info'!ED24)</f>
        <v/>
      </c>
      <c r="H20" s="104">
        <f>+IF(ISBLANK('Funding Info'!EE24),"",'Funding Info'!EE24)</f>
        <v>0</v>
      </c>
      <c r="I20" s="95" t="str">
        <f>+IF(ISBLANK('Funding Info'!KZ24),"",'Funding Info'!KZ24)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Info'!EC25),"",'Funding Info'!EC25)</f>
        <v/>
      </c>
      <c r="G21" s="104" t="str">
        <f>+IF(ISBLANK('Funding Info'!ED25),"",'Funding Info'!ED25)</f>
        <v/>
      </c>
      <c r="H21" s="104">
        <f>+IF(ISBLANK('Funding Info'!EE25),"",'Funding Info'!EE25)</f>
        <v>0</v>
      </c>
      <c r="I21" s="95" t="str">
        <f>+IF(ISBLANK('Funding Info'!KZ25),"",'Funding Info'!KZ25)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Info'!EC26),"",'Funding Info'!EC26)</f>
        <v/>
      </c>
      <c r="G22" s="104" t="str">
        <f>+IF(ISBLANK('Funding Info'!ED26),"",'Funding Info'!ED26)</f>
        <v/>
      </c>
      <c r="H22" s="104">
        <f>+IF(ISBLANK('Funding Info'!EE26),"",'Funding Info'!EE26)</f>
        <v>0</v>
      </c>
      <c r="I22" s="95" t="str">
        <f>+IF(ISBLANK('Funding Info'!KZ26),"",'Funding Info'!KZ26)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Info'!EC27),"",'Funding Info'!EC27)</f>
        <v/>
      </c>
      <c r="G23" s="104" t="str">
        <f>+IF(ISBLANK('Funding Info'!ED27),"",'Funding Info'!ED27)</f>
        <v/>
      </c>
      <c r="H23" s="104">
        <f>+IF(ISBLANK('Funding Info'!EE27),"",'Funding Info'!EE27)</f>
        <v>0</v>
      </c>
      <c r="I23" s="95" t="str">
        <f>+IF(ISBLANK('Funding Info'!KZ27),"",'Funding Info'!KZ27)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Info'!EC28),"",'Funding Info'!EC28)</f>
        <v/>
      </c>
      <c r="G24" s="104" t="str">
        <f>+IF(ISBLANK('Funding Info'!ED28),"",'Funding Info'!ED28)</f>
        <v/>
      </c>
      <c r="H24" s="104">
        <f>+IF(ISBLANK('Funding Info'!EE28),"",'Funding Info'!EE28)</f>
        <v>0</v>
      </c>
      <c r="I24" s="95" t="str">
        <f>+IF(ISBLANK('Funding Info'!KZ28),"",'Funding Info'!KZ28)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Info'!EC29),"",'Funding Info'!EC29)</f>
        <v/>
      </c>
      <c r="G25" s="104" t="str">
        <f>+IF(ISBLANK('Funding Info'!ED29),"",'Funding Info'!ED29)</f>
        <v/>
      </c>
      <c r="H25" s="104">
        <f>+IF(ISBLANK('Funding Info'!EE29),"",'Funding Info'!EE29)</f>
        <v>0</v>
      </c>
      <c r="I25" s="95" t="str">
        <f>+IF(ISBLANK('Funding Info'!KZ29),"",'Funding Info'!KZ29)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Info'!EC30),"",'Funding Info'!EC30)</f>
        <v/>
      </c>
      <c r="G26" s="104" t="str">
        <f>+IF(ISBLANK('Funding Info'!ED30),"",'Funding Info'!ED30)</f>
        <v/>
      </c>
      <c r="H26" s="104">
        <f>+IF(ISBLANK('Funding Info'!EE30),"",'Funding Info'!EE30)</f>
        <v>0</v>
      </c>
      <c r="I26" s="95" t="str">
        <f>+IF(ISBLANK('Funding Info'!KZ30),"",'Funding Info'!KZ30)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Info'!EC31),"",'Funding Info'!EC31)</f>
        <v/>
      </c>
      <c r="G27" s="104" t="str">
        <f>+IF(ISBLANK('Funding Info'!ED31),"",'Funding Info'!ED31)</f>
        <v/>
      </c>
      <c r="H27" s="104">
        <f>+IF(ISBLANK('Funding Info'!EE31),"",'Funding Info'!EE31)</f>
        <v>0</v>
      </c>
      <c r="I27" s="95" t="str">
        <f>+IF(ISBLANK('Funding Info'!KZ31),"",'Funding Info'!KZ31)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Info'!EC32),"",'Funding Info'!EC32)</f>
        <v/>
      </c>
      <c r="G28" s="104" t="str">
        <f>+IF(ISBLANK('Funding Info'!ED32),"",'Funding Info'!ED32)</f>
        <v/>
      </c>
      <c r="H28" s="104">
        <f>+IF(ISBLANK('Funding Info'!EE32),"",'Funding Info'!EE32)</f>
        <v>0</v>
      </c>
      <c r="I28" s="95" t="str">
        <f>+IF(ISBLANK('Funding Info'!KZ32),"",'Funding Info'!KZ32)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Info'!EC33),"",'Funding Info'!EC33)</f>
        <v/>
      </c>
      <c r="G29" s="104" t="str">
        <f>+IF(ISBLANK('Funding Info'!ED33),"",'Funding Info'!ED33)</f>
        <v/>
      </c>
      <c r="H29" s="104">
        <f>+IF(ISBLANK('Funding Info'!EE33),"",'Funding Info'!EE33)</f>
        <v>0</v>
      </c>
      <c r="I29" s="95" t="str">
        <f>+IF(ISBLANK('Funding Info'!KZ33),"",'Funding Info'!KZ33)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Info'!EC35),"",'Funding Info'!EC35)</f>
        <v/>
      </c>
      <c r="G30" s="104" t="str">
        <f>+IF(ISBLANK('Funding Info'!ED35),"",'Funding Info'!ED35)</f>
        <v/>
      </c>
      <c r="H30" s="104">
        <f>+IF(ISBLANK('Funding Info'!EE35),"",'Funding Info'!EE35)</f>
        <v>0</v>
      </c>
      <c r="I30" s="95" t="str">
        <f>+IF(ISBLANK('Funding Info'!KZ35),"",'Funding Info'!KZ35)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Info'!EC36),"",'Funding Info'!EC36)</f>
        <v/>
      </c>
      <c r="G31" s="104" t="str">
        <f>+IF(ISBLANK('Funding Info'!ED36),"",'Funding Info'!ED36)</f>
        <v/>
      </c>
      <c r="H31" s="104">
        <f>+IF(ISBLANK('Funding Info'!EE36),"",'Funding Info'!EE36)</f>
        <v>0</v>
      </c>
      <c r="I31" s="95" t="str">
        <f>+IF(ISBLANK('Funding Info'!KZ36),"",'Funding Info'!KZ36)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Info'!EC37),"",'Funding Info'!EC37)</f>
        <v/>
      </c>
      <c r="G32" s="104" t="str">
        <f>+IF(ISBLANK('Funding Info'!ED37),"",'Funding Info'!ED37)</f>
        <v/>
      </c>
      <c r="H32" s="104">
        <f>+IF(ISBLANK('Funding Info'!EE37),"",'Funding Info'!EE37)</f>
        <v>0</v>
      </c>
      <c r="I32" s="95" t="str">
        <f>+IF(ISBLANK('Funding Info'!KZ37),"",'Funding Info'!KZ37)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Info'!EC38),"",'Funding Info'!EC38)</f>
        <v/>
      </c>
      <c r="G33" s="104" t="str">
        <f>+IF(ISBLANK('Funding Info'!ED38),"",'Funding Info'!ED38)</f>
        <v/>
      </c>
      <c r="H33" s="104">
        <f>+IF(ISBLANK('Funding Info'!EE38),"",'Funding Info'!EE38)</f>
        <v>0</v>
      </c>
      <c r="I33" s="95" t="str">
        <f>+IF(ISBLANK('Funding Info'!KZ38),"",'Funding Info'!KZ38)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Info'!EC39),"",'Funding Info'!EC39)</f>
        <v/>
      </c>
      <c r="G34" s="104" t="str">
        <f>+IF(ISBLANK('Funding Info'!ED39),"",'Funding Info'!ED39)</f>
        <v/>
      </c>
      <c r="H34" s="104">
        <f>+IF(ISBLANK('Funding Info'!EE39),"",'Funding Info'!EE39)</f>
        <v>0</v>
      </c>
      <c r="I34" s="95" t="str">
        <f>+IF(ISBLANK('Funding Info'!KZ39),"",'Funding Info'!KZ39)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25711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[1]Overview!B47</f>
        <v>Manitowoc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[1]Overview!C47</f>
        <v>36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Info'!EF3),"",'Funding Info'!EF3)</f>
        <v>11407</v>
      </c>
      <c r="G5" s="104" t="str">
        <f>+IF(ISBLANK('Funding Info'!EG3),"",'Funding Info'!EG3)</f>
        <v/>
      </c>
      <c r="H5" s="104">
        <f>+IF(ISBLANK('Funding Info'!EH3),"",'Funding Info'!EH3)</f>
        <v>11407</v>
      </c>
      <c r="I5" s="95" t="str">
        <f>+IF(ISBLANK('Funding Info'!LA3),"",'Funding Info'!LA3)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Info'!EF5),"",'Funding Info'!EF5)</f>
        <v/>
      </c>
      <c r="G6" s="104" t="str">
        <f>+IF(ISBLANK('Funding Info'!EG5),"",'Funding Info'!EG5)</f>
        <v/>
      </c>
      <c r="H6" s="104">
        <f>+IF(ISBLANK('Funding Info'!EH5),"",'Funding Info'!EH5)</f>
        <v>0</v>
      </c>
      <c r="I6" s="95" t="str">
        <f>+IF(ISBLANK('Funding Info'!LA5),"",'Funding Info'!LA5)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Info'!EF7),"",'Funding Info'!EF7)</f>
        <v/>
      </c>
      <c r="G7" s="104" t="str">
        <f>+IF(ISBLANK('Funding Info'!EG7),"",'Funding Info'!EG7)</f>
        <v/>
      </c>
      <c r="H7" s="104">
        <f>+IF(ISBLANK('Funding Info'!EH7),"",'Funding Info'!EH7)</f>
        <v>0</v>
      </c>
      <c r="I7" s="95" t="str">
        <f>+IF(ISBLANK('Funding Info'!LA7),"",'Funding Info'!LA7)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Info'!EF8),"",'Funding Info'!EF8)</f>
        <v/>
      </c>
      <c r="G8" s="104" t="str">
        <f>+IF(ISBLANK('Funding Info'!EG8),"",'Funding Info'!EG8)</f>
        <v/>
      </c>
      <c r="H8" s="104">
        <f>+IF(ISBLANK('Funding Info'!EH8),"",'Funding Info'!EH8)</f>
        <v>0</v>
      </c>
      <c r="I8" s="95" t="str">
        <f>+IF(ISBLANK('Funding Info'!LA8),"",'Funding Info'!LA8)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Info'!EF9),"",'Funding Info'!EF9)</f>
        <v/>
      </c>
      <c r="G9" s="104" t="str">
        <f>+IF(ISBLANK('Funding Info'!EG9),"",'Funding Info'!EG9)</f>
        <v/>
      </c>
      <c r="H9" s="104">
        <f>+IF(ISBLANK('Funding Info'!EH9),"",'Funding Info'!EH9)</f>
        <v>0</v>
      </c>
      <c r="I9" s="95" t="str">
        <f>+IF(ISBLANK('Funding Info'!LA9),"",'Funding Info'!LA9)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Info'!EF10),"",'Funding Info'!EF10)</f>
        <v/>
      </c>
      <c r="G10" s="104" t="str">
        <f>+IF(ISBLANK('Funding Info'!EG10),"",'Funding Info'!EG10)</f>
        <v/>
      </c>
      <c r="H10" s="104">
        <f>+IF(ISBLANK('Funding Info'!EH10),"",'Funding Info'!EH10)</f>
        <v>0</v>
      </c>
      <c r="I10" s="95" t="str">
        <f>+IF(ISBLANK('Funding Info'!LA10),"",'Funding Info'!LA10)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Info'!EF11),"",'Funding Info'!EF11)</f>
        <v/>
      </c>
      <c r="G11" s="104" t="str">
        <f>+IF(ISBLANK('Funding Info'!EG11),"",'Funding Info'!EG11)</f>
        <v/>
      </c>
      <c r="H11" s="104">
        <f>+IF(ISBLANK('Funding Info'!EH11),"",'Funding Info'!EH11)</f>
        <v>0</v>
      </c>
      <c r="I11" s="95" t="str">
        <f>+IF(ISBLANK('Funding Info'!LA11),"",'Funding Info'!LA11)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Info'!EF13),"",'Funding Info'!EF13)</f>
        <v/>
      </c>
      <c r="G12" s="104" t="str">
        <f>+IF(ISBLANK('Funding Info'!EG13),"",'Funding Info'!EG13)</f>
        <v/>
      </c>
      <c r="H12" s="104">
        <f>+IF(ISBLANK('Funding Info'!EH13),"",'Funding Info'!EH13)</f>
        <v>0</v>
      </c>
      <c r="I12" s="95" t="str">
        <f>+IF(ISBLANK('Funding Info'!LA13),"",'Funding Info'!LA13)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Info'!EF14),"",'Funding Info'!EF14)</f>
        <v/>
      </c>
      <c r="G13" s="104" t="str">
        <f>+IF(ISBLANK('Funding Info'!EG14),"",'Funding Info'!EG14)</f>
        <v/>
      </c>
      <c r="H13" s="104">
        <f>+IF(ISBLANK('Funding Info'!EH14),"",'Funding Info'!EH14)</f>
        <v>0</v>
      </c>
      <c r="I13" s="95" t="str">
        <f>+IF(ISBLANK('Funding Info'!LA14),"",'Funding Info'!LA14)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Info'!EF15),"",'Funding Info'!EF15)</f>
        <v/>
      </c>
      <c r="G14" s="104" t="str">
        <f>+IF(ISBLANK('Funding Info'!EG15),"",'Funding Info'!EG15)</f>
        <v/>
      </c>
      <c r="H14" s="104">
        <f>+IF(ISBLANK('Funding Info'!EH15),"",'Funding Info'!EH15)</f>
        <v>0</v>
      </c>
      <c r="I14" s="95" t="str">
        <f>+IF(ISBLANK('Funding Info'!LA15),"",'Funding Info'!LA15)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Info'!EF16),"",'Funding Info'!EF16)</f>
        <v>16271</v>
      </c>
      <c r="G15" s="104" t="str">
        <f>+IF(ISBLANK('Funding Info'!EG16),"",'Funding Info'!EG16)</f>
        <v/>
      </c>
      <c r="H15" s="104">
        <f>+IF(ISBLANK('Funding Info'!EH16),"",'Funding Info'!EH16)</f>
        <v>16271</v>
      </c>
      <c r="I15" s="95" t="str">
        <f>+IF(ISBLANK('Funding Info'!LA16),"",'Funding Info'!LA16)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Info'!EF17),"",'Funding Info'!EF17)</f>
        <v/>
      </c>
      <c r="G16" s="104" t="str">
        <f>+IF(ISBLANK('Funding Info'!EG17),"",'Funding Info'!EG17)</f>
        <v/>
      </c>
      <c r="H16" s="104">
        <f>+IF(ISBLANK('Funding Info'!EH17),"",'Funding Info'!EH17)</f>
        <v>0</v>
      </c>
      <c r="I16" s="95" t="str">
        <f>+IF(ISBLANK('Funding Info'!LA17),"",'Funding Info'!LA17)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Info'!EF18),"",'Funding Info'!EF18)</f>
        <v>29467</v>
      </c>
      <c r="G17" s="104" t="str">
        <f>+IF(ISBLANK('Funding Info'!EG18),"",'Funding Info'!EG18)</f>
        <v/>
      </c>
      <c r="H17" s="104">
        <f>+IF(ISBLANK('Funding Info'!EH18),"",'Funding Info'!EH18)</f>
        <v>29467</v>
      </c>
      <c r="I17" s="95" t="str">
        <f>+IF(ISBLANK('Funding Info'!LA18),"",'Funding Info'!LA18)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Info'!EF19),"",'Funding Info'!EF19)</f>
        <v/>
      </c>
      <c r="G18" s="104" t="str">
        <f>+IF(ISBLANK('Funding Info'!EG19),"",'Funding Info'!EG19)</f>
        <v/>
      </c>
      <c r="H18" s="104">
        <f>+IF(ISBLANK('Funding Info'!EH19),"",'Funding Info'!EH19)</f>
        <v>0</v>
      </c>
      <c r="I18" s="95" t="str">
        <f>+IF(ISBLANK('Funding Info'!LA19),"",'Funding Info'!LA19)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Info'!EF23),"",'Funding Info'!EF23)</f>
        <v/>
      </c>
      <c r="G19" s="104" t="str">
        <f>+IF(ISBLANK('Funding Info'!EG23),"",'Funding Info'!EG23)</f>
        <v/>
      </c>
      <c r="H19" s="104">
        <f>+IF(ISBLANK('Funding Info'!EH23),"",'Funding Info'!EH23)</f>
        <v>0</v>
      </c>
      <c r="I19" s="95" t="str">
        <f>+IF(ISBLANK('Funding Info'!LA23),"",'Funding Info'!LA23)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Info'!EF24),"",'Funding Info'!EF24)</f>
        <v/>
      </c>
      <c r="G20" s="104" t="str">
        <f>+IF(ISBLANK('Funding Info'!EG24),"",'Funding Info'!EG24)</f>
        <v/>
      </c>
      <c r="H20" s="104">
        <f>+IF(ISBLANK('Funding Info'!EH24),"",'Funding Info'!EH24)</f>
        <v>0</v>
      </c>
      <c r="I20" s="95" t="str">
        <f>+IF(ISBLANK('Funding Info'!LA24),"",'Funding Info'!LA24)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Info'!EF25),"",'Funding Info'!EF25)</f>
        <v/>
      </c>
      <c r="G21" s="104" t="str">
        <f>+IF(ISBLANK('Funding Info'!EG25),"",'Funding Info'!EG25)</f>
        <v/>
      </c>
      <c r="H21" s="104">
        <f>+IF(ISBLANK('Funding Info'!EH25),"",'Funding Info'!EH25)</f>
        <v>0</v>
      </c>
      <c r="I21" s="95" t="str">
        <f>+IF(ISBLANK('Funding Info'!LA25),"",'Funding Info'!LA25)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Info'!EF26),"",'Funding Info'!EF26)</f>
        <v/>
      </c>
      <c r="G22" s="104" t="str">
        <f>+IF(ISBLANK('Funding Info'!EG26),"",'Funding Info'!EG26)</f>
        <v/>
      </c>
      <c r="H22" s="104">
        <f>+IF(ISBLANK('Funding Info'!EH26),"",'Funding Info'!EH26)</f>
        <v>0</v>
      </c>
      <c r="I22" s="95" t="str">
        <f>+IF(ISBLANK('Funding Info'!LA26),"",'Funding Info'!LA26)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Info'!EF27),"",'Funding Info'!EF27)</f>
        <v/>
      </c>
      <c r="G23" s="104" t="str">
        <f>+IF(ISBLANK('Funding Info'!EG27),"",'Funding Info'!EG27)</f>
        <v/>
      </c>
      <c r="H23" s="104">
        <f>+IF(ISBLANK('Funding Info'!EH27),"",'Funding Info'!EH27)</f>
        <v>0</v>
      </c>
      <c r="I23" s="95" t="str">
        <f>+IF(ISBLANK('Funding Info'!LA27),"",'Funding Info'!LA27)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Info'!EF28),"",'Funding Info'!EF28)</f>
        <v>10967</v>
      </c>
      <c r="G24" s="104" t="str">
        <f>+IF(ISBLANK('Funding Info'!EG28),"",'Funding Info'!EG28)</f>
        <v/>
      </c>
      <c r="H24" s="104">
        <f>+IF(ISBLANK('Funding Info'!EH28),"",'Funding Info'!EH28)</f>
        <v>10967</v>
      </c>
      <c r="I24" s="95" t="str">
        <f>+IF(ISBLANK('Funding Info'!LA28),"",'Funding Info'!LA28)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Info'!EF29),"",'Funding Info'!EF29)</f>
        <v/>
      </c>
      <c r="G25" s="104" t="str">
        <f>+IF(ISBLANK('Funding Info'!EG29),"",'Funding Info'!EG29)</f>
        <v/>
      </c>
      <c r="H25" s="104">
        <f>+IF(ISBLANK('Funding Info'!EH29),"",'Funding Info'!EH29)</f>
        <v>0</v>
      </c>
      <c r="I25" s="95" t="str">
        <f>+IF(ISBLANK('Funding Info'!LA29),"",'Funding Info'!LA29)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Info'!EF30),"",'Funding Info'!EF30)</f>
        <v/>
      </c>
      <c r="G26" s="104" t="str">
        <f>+IF(ISBLANK('Funding Info'!EG30),"",'Funding Info'!EG30)</f>
        <v/>
      </c>
      <c r="H26" s="104">
        <f>+IF(ISBLANK('Funding Info'!EH30),"",'Funding Info'!EH30)</f>
        <v>0</v>
      </c>
      <c r="I26" s="95" t="str">
        <f>+IF(ISBLANK('Funding Info'!LA30),"",'Funding Info'!LA30)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Info'!EF31),"",'Funding Info'!EF31)</f>
        <v/>
      </c>
      <c r="G27" s="104" t="str">
        <f>+IF(ISBLANK('Funding Info'!EG31),"",'Funding Info'!EG31)</f>
        <v/>
      </c>
      <c r="H27" s="104">
        <f>+IF(ISBLANK('Funding Info'!EH31),"",'Funding Info'!EH31)</f>
        <v>0</v>
      </c>
      <c r="I27" s="95" t="str">
        <f>+IF(ISBLANK('Funding Info'!LA31),"",'Funding Info'!LA31)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Info'!EF32),"",'Funding Info'!EF32)</f>
        <v>2738</v>
      </c>
      <c r="G28" s="104" t="str">
        <f>+IF(ISBLANK('Funding Info'!EG32),"",'Funding Info'!EG32)</f>
        <v/>
      </c>
      <c r="H28" s="104">
        <f>+IF(ISBLANK('Funding Info'!EH32),"",'Funding Info'!EH32)</f>
        <v>2738</v>
      </c>
      <c r="I28" s="95" t="str">
        <f>+IF(ISBLANK('Funding Info'!LA32),"",'Funding Info'!LA32)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Info'!EF33),"",'Funding Info'!EF33)</f>
        <v/>
      </c>
      <c r="G29" s="104" t="str">
        <f>+IF(ISBLANK('Funding Info'!EG33),"",'Funding Info'!EG33)</f>
        <v/>
      </c>
      <c r="H29" s="104">
        <f>+IF(ISBLANK('Funding Info'!EH33),"",'Funding Info'!EH33)</f>
        <v>0</v>
      </c>
      <c r="I29" s="95" t="str">
        <f>+IF(ISBLANK('Funding Info'!LA33),"",'Funding Info'!LA33)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Info'!EF35),"",'Funding Info'!EF35)</f>
        <v/>
      </c>
      <c r="G30" s="104" t="str">
        <f>+IF(ISBLANK('Funding Info'!EG35),"",'Funding Info'!EG35)</f>
        <v/>
      </c>
      <c r="H30" s="104">
        <f>+IF(ISBLANK('Funding Info'!EH35),"",'Funding Info'!EH35)</f>
        <v>0</v>
      </c>
      <c r="I30" s="95" t="str">
        <f>+IF(ISBLANK('Funding Info'!LA35),"",'Funding Info'!LA35)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Info'!EF36),"",'Funding Info'!EF36)</f>
        <v>267011</v>
      </c>
      <c r="G31" s="104">
        <f>+IF(ISBLANK('Funding Info'!EG36),"",'Funding Info'!EG36)</f>
        <v>-14221</v>
      </c>
      <c r="H31" s="104">
        <f>+IF(ISBLANK('Funding Info'!EH36),"",'Funding Info'!EH36)</f>
        <v>252790</v>
      </c>
      <c r="I31" s="95" t="str">
        <f>+IF(ISBLANK('Funding Info'!LA36),"",'Funding Info'!LA36)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Info'!EF37),"",'Funding Info'!EF37)</f>
        <v/>
      </c>
      <c r="G32" s="104" t="str">
        <f>+IF(ISBLANK('Funding Info'!EG37),"",'Funding Info'!EG37)</f>
        <v/>
      </c>
      <c r="H32" s="104">
        <f>+IF(ISBLANK('Funding Info'!EH37),"",'Funding Info'!EH37)</f>
        <v>0</v>
      </c>
      <c r="I32" s="95" t="str">
        <f>+IF(ISBLANK('Funding Info'!LA37),"",'Funding Info'!LA37)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Info'!EF38),"",'Funding Info'!EF38)</f>
        <v/>
      </c>
      <c r="G33" s="104" t="str">
        <f>+IF(ISBLANK('Funding Info'!EG38),"",'Funding Info'!EG38)</f>
        <v/>
      </c>
      <c r="H33" s="104">
        <f>+IF(ISBLANK('Funding Info'!EH38),"",'Funding Info'!EH38)</f>
        <v>0</v>
      </c>
      <c r="I33" s="95" t="str">
        <f>+IF(ISBLANK('Funding Info'!LA38),"",'Funding Info'!LA38)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Info'!EF39),"",'Funding Info'!EF39)</f>
        <v/>
      </c>
      <c r="G34" s="104" t="str">
        <f>+IF(ISBLANK('Funding Info'!EG39),"",'Funding Info'!EG39)</f>
        <v/>
      </c>
      <c r="H34" s="104">
        <f>+IF(ISBLANK('Funding Info'!EH39),"",'Funding Info'!EH39)</f>
        <v>0</v>
      </c>
      <c r="I34" s="95" t="str">
        <f>+IF(ISBLANK('Funding Info'!LA39),"",'Funding Info'!LA39)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323640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[1]Overview!B48</f>
        <v>Marathon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[1]Overview!C48</f>
        <v>37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Info'!EI3),"",'Funding Info'!EI3)</f>
        <v>13938</v>
      </c>
      <c r="G5" s="104" t="str">
        <f>+IF(ISBLANK('Funding Info'!EJ3),"",'Funding Info'!EJ3)</f>
        <v/>
      </c>
      <c r="H5" s="104">
        <f>+IF(ISBLANK('Funding Info'!EK3),"",'Funding Info'!EK3)</f>
        <v>13938</v>
      </c>
      <c r="I5" s="95" t="str">
        <f>+IF(ISBLANK('Funding Info'!LB3),"",'Funding Info'!LB3)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Info'!EI5),"",'Funding Info'!EI5)</f>
        <v/>
      </c>
      <c r="G6" s="104" t="str">
        <f>+IF(ISBLANK('Funding Info'!EJ5),"",'Funding Info'!EJ5)</f>
        <v/>
      </c>
      <c r="H6" s="104">
        <f>+IF(ISBLANK('Funding Info'!EK5),"",'Funding Info'!EK5)</f>
        <v>0</v>
      </c>
      <c r="I6" s="95" t="str">
        <f>+IF(ISBLANK('Funding Info'!LB5),"",'Funding Info'!LB5)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Info'!EI7),"",'Funding Info'!EI7)</f>
        <v/>
      </c>
      <c r="G7" s="104" t="str">
        <f>+IF(ISBLANK('Funding Info'!EJ7),"",'Funding Info'!EJ7)</f>
        <v/>
      </c>
      <c r="H7" s="104">
        <f>+IF(ISBLANK('Funding Info'!EK7),"",'Funding Info'!EK7)</f>
        <v>0</v>
      </c>
      <c r="I7" s="95" t="str">
        <f>+IF(ISBLANK('Funding Info'!LB7),"",'Funding Info'!LB7)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Info'!EI8),"",'Funding Info'!EI8)</f>
        <v/>
      </c>
      <c r="G8" s="104" t="str">
        <f>+IF(ISBLANK('Funding Info'!EJ8),"",'Funding Info'!EJ8)</f>
        <v/>
      </c>
      <c r="H8" s="104">
        <f>+IF(ISBLANK('Funding Info'!EK8),"",'Funding Info'!EK8)</f>
        <v>0</v>
      </c>
      <c r="I8" s="95" t="str">
        <f>+IF(ISBLANK('Funding Info'!LB8),"",'Funding Info'!LB8)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Info'!EI9),"",'Funding Info'!EI9)</f>
        <v/>
      </c>
      <c r="G9" s="104" t="str">
        <f>+IF(ISBLANK('Funding Info'!EJ9),"",'Funding Info'!EJ9)</f>
        <v/>
      </c>
      <c r="H9" s="104">
        <f>+IF(ISBLANK('Funding Info'!EK9),"",'Funding Info'!EK9)</f>
        <v>0</v>
      </c>
      <c r="I9" s="95" t="str">
        <f>+IF(ISBLANK('Funding Info'!LB9),"",'Funding Info'!LB9)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Info'!EI10),"",'Funding Info'!EI10)</f>
        <v/>
      </c>
      <c r="G10" s="104" t="str">
        <f>+IF(ISBLANK('Funding Info'!EJ10),"",'Funding Info'!EJ10)</f>
        <v/>
      </c>
      <c r="H10" s="104">
        <f>+IF(ISBLANK('Funding Info'!EK10),"",'Funding Info'!EK10)</f>
        <v>0</v>
      </c>
      <c r="I10" s="95" t="str">
        <f>+IF(ISBLANK('Funding Info'!LB10),"",'Funding Info'!LB10)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>
        <f>+IF(ISBLANK('Funding Info'!EI11),"",'Funding Info'!EI11)</f>
        <v>10000</v>
      </c>
      <c r="G11" s="104" t="str">
        <f>+IF(ISBLANK('Funding Info'!EJ11),"",'Funding Info'!EJ11)</f>
        <v/>
      </c>
      <c r="H11" s="104">
        <f>+IF(ISBLANK('Funding Info'!EK11),"",'Funding Info'!EK11)</f>
        <v>10000</v>
      </c>
      <c r="I11" s="95" t="str">
        <f>+IF(ISBLANK('Funding Info'!LB11),"",'Funding Info'!LB11)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Info'!EI13),"",'Funding Info'!EI13)</f>
        <v/>
      </c>
      <c r="G12" s="104" t="str">
        <f>+IF(ISBLANK('Funding Info'!EJ13),"",'Funding Info'!EJ13)</f>
        <v/>
      </c>
      <c r="H12" s="104">
        <f>+IF(ISBLANK('Funding Info'!EK13),"",'Funding Info'!EK13)</f>
        <v>0</v>
      </c>
      <c r="I12" s="95" t="str">
        <f>+IF(ISBLANK('Funding Info'!LB13),"",'Funding Info'!LB13)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Info'!EI14),"",'Funding Info'!EI14)</f>
        <v/>
      </c>
      <c r="G13" s="104" t="str">
        <f>+IF(ISBLANK('Funding Info'!EJ14),"",'Funding Info'!EJ14)</f>
        <v/>
      </c>
      <c r="H13" s="104">
        <f>+IF(ISBLANK('Funding Info'!EK14),"",'Funding Info'!EK14)</f>
        <v>0</v>
      </c>
      <c r="I13" s="95" t="str">
        <f>+IF(ISBLANK('Funding Info'!LB14),"",'Funding Info'!LB14)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Info'!EI15),"",'Funding Info'!EI15)</f>
        <v/>
      </c>
      <c r="G14" s="104" t="str">
        <f>+IF(ISBLANK('Funding Info'!EJ15),"",'Funding Info'!EJ15)</f>
        <v/>
      </c>
      <c r="H14" s="104">
        <f>+IF(ISBLANK('Funding Info'!EK15),"",'Funding Info'!EK15)</f>
        <v>0</v>
      </c>
      <c r="I14" s="95" t="str">
        <f>+IF(ISBLANK('Funding Info'!LB15),"",'Funding Info'!LB15)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Info'!EI16),"",'Funding Info'!EI16)</f>
        <v>29622</v>
      </c>
      <c r="G15" s="104" t="str">
        <f>+IF(ISBLANK('Funding Info'!EJ16),"",'Funding Info'!EJ16)</f>
        <v/>
      </c>
      <c r="H15" s="104">
        <f>+IF(ISBLANK('Funding Info'!EK16),"",'Funding Info'!EK16)</f>
        <v>29622</v>
      </c>
      <c r="I15" s="95" t="str">
        <f>+IF(ISBLANK('Funding Info'!LB16),"",'Funding Info'!LB16)</f>
        <v/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Info'!EI17),"",'Funding Info'!EI17)</f>
        <v/>
      </c>
      <c r="G16" s="104" t="str">
        <f>+IF(ISBLANK('Funding Info'!EJ17),"",'Funding Info'!EJ17)</f>
        <v/>
      </c>
      <c r="H16" s="104">
        <f>+IF(ISBLANK('Funding Info'!EK17),"",'Funding Info'!EK17)</f>
        <v>0</v>
      </c>
      <c r="I16" s="95" t="str">
        <f>+IF(ISBLANK('Funding Info'!LB17),"",'Funding Info'!LB17)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Info'!EI18),"",'Funding Info'!EI18)</f>
        <v>45479</v>
      </c>
      <c r="G17" s="104" t="str">
        <f>+IF(ISBLANK('Funding Info'!EJ18),"",'Funding Info'!EJ18)</f>
        <v/>
      </c>
      <c r="H17" s="104">
        <f>+IF(ISBLANK('Funding Info'!EK18),"",'Funding Info'!EK18)</f>
        <v>45479</v>
      </c>
      <c r="I17" s="95" t="str">
        <f>+IF(ISBLANK('Funding Info'!LB18),"",'Funding Info'!LB18)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>
        <f>+IF(ISBLANK('Funding Info'!EI19),"",'Funding Info'!EI19)</f>
        <v>139225</v>
      </c>
      <c r="G18" s="104" t="str">
        <f>+IF(ISBLANK('Funding Info'!EJ19),"",'Funding Info'!EJ19)</f>
        <v/>
      </c>
      <c r="H18" s="104">
        <f>+IF(ISBLANK('Funding Info'!EK19),"",'Funding Info'!EK19)</f>
        <v>139225</v>
      </c>
      <c r="I18" s="95" t="str">
        <f>+IF(ISBLANK('Funding Info'!LB19),"",'Funding Info'!LB19)</f>
        <v>Negotiation Complete</v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Info'!EI23),"",'Funding Info'!EI23)</f>
        <v/>
      </c>
      <c r="G19" s="104" t="str">
        <f>+IF(ISBLANK('Funding Info'!EJ23),"",'Funding Info'!EJ23)</f>
        <v/>
      </c>
      <c r="H19" s="104">
        <f>+IF(ISBLANK('Funding Info'!EK23),"",'Funding Info'!EK23)</f>
        <v>0</v>
      </c>
      <c r="I19" s="95" t="str">
        <f>+IF(ISBLANK('Funding Info'!LB23),"",'Funding Info'!LB23)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Info'!EI24),"",'Funding Info'!EI24)</f>
        <v/>
      </c>
      <c r="G20" s="104" t="str">
        <f>+IF(ISBLANK('Funding Info'!EJ24),"",'Funding Info'!EJ24)</f>
        <v/>
      </c>
      <c r="H20" s="104">
        <f>+IF(ISBLANK('Funding Info'!EK24),"",'Funding Info'!EK24)</f>
        <v>0</v>
      </c>
      <c r="I20" s="95" t="str">
        <f>+IF(ISBLANK('Funding Info'!LB24),"",'Funding Info'!LB24)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Info'!EI25),"",'Funding Info'!EI25)</f>
        <v/>
      </c>
      <c r="G21" s="104" t="str">
        <f>+IF(ISBLANK('Funding Info'!EJ25),"",'Funding Info'!EJ25)</f>
        <v/>
      </c>
      <c r="H21" s="104">
        <f>+IF(ISBLANK('Funding Info'!EK25),"",'Funding Info'!EK25)</f>
        <v>0</v>
      </c>
      <c r="I21" s="95" t="str">
        <f>+IF(ISBLANK('Funding Info'!LB25),"",'Funding Info'!LB25)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Info'!EI26),"",'Funding Info'!EI26)</f>
        <v/>
      </c>
      <c r="G22" s="104" t="str">
        <f>+IF(ISBLANK('Funding Info'!EJ26),"",'Funding Info'!EJ26)</f>
        <v/>
      </c>
      <c r="H22" s="104">
        <f>+IF(ISBLANK('Funding Info'!EK26),"",'Funding Info'!EK26)</f>
        <v>0</v>
      </c>
      <c r="I22" s="95" t="str">
        <f>+IF(ISBLANK('Funding Info'!LB26),"",'Funding Info'!LB26)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Info'!EI27),"",'Funding Info'!EI27)</f>
        <v/>
      </c>
      <c r="G23" s="104" t="str">
        <f>+IF(ISBLANK('Funding Info'!EJ27),"",'Funding Info'!EJ27)</f>
        <v/>
      </c>
      <c r="H23" s="104">
        <f>+IF(ISBLANK('Funding Info'!EK27),"",'Funding Info'!EK27)</f>
        <v>0</v>
      </c>
      <c r="I23" s="95" t="str">
        <f>+IF(ISBLANK('Funding Info'!LB27),"",'Funding Info'!LB27)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Info'!EI28),"",'Funding Info'!EI28)</f>
        <v>4934</v>
      </c>
      <c r="G24" s="104" t="str">
        <f>+IF(ISBLANK('Funding Info'!EJ28),"",'Funding Info'!EJ28)</f>
        <v/>
      </c>
      <c r="H24" s="104">
        <f>+IF(ISBLANK('Funding Info'!EK28),"",'Funding Info'!EK28)</f>
        <v>4934</v>
      </c>
      <c r="I24" s="95" t="str">
        <f>+IF(ISBLANK('Funding Info'!LB28),"",'Funding Info'!LB28)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>
        <f>+IF(ISBLANK('Funding Info'!EI29),"",'Funding Info'!EI29)</f>
        <v>12303</v>
      </c>
      <c r="G25" s="104" t="str">
        <f>+IF(ISBLANK('Funding Info'!EJ29),"",'Funding Info'!EJ29)</f>
        <v/>
      </c>
      <c r="H25" s="104">
        <f>+IF(ISBLANK('Funding Info'!EK29),"",'Funding Info'!EK29)</f>
        <v>12303</v>
      </c>
      <c r="I25" s="95" t="str">
        <f>+IF(ISBLANK('Funding Info'!LB29),"",'Funding Info'!LB29)</f>
        <v>Obj Auto Locked; Not negotiated</v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>
        <f>+IF(ISBLANK('Funding Info'!EI30),"",'Funding Info'!EI30)</f>
        <v>95208</v>
      </c>
      <c r="G26" s="104" t="str">
        <f>+IF(ISBLANK('Funding Info'!EJ30),"",'Funding Info'!EJ30)</f>
        <v/>
      </c>
      <c r="H26" s="104">
        <f>+IF(ISBLANK('Funding Info'!EK30),"",'Funding Info'!EK30)</f>
        <v>95208</v>
      </c>
      <c r="I26" s="95" t="str">
        <f>+IF(ISBLANK('Funding Info'!LB30),"",'Funding Info'!LB30)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>
        <f>+IF(ISBLANK('Funding Info'!EI31),"",'Funding Info'!EI31)</f>
        <v>13140</v>
      </c>
      <c r="G27" s="104" t="str">
        <f>+IF(ISBLANK('Funding Info'!EJ31),"",'Funding Info'!EJ31)</f>
        <v/>
      </c>
      <c r="H27" s="104">
        <f>+IF(ISBLANK('Funding Info'!EK31),"",'Funding Info'!EK31)</f>
        <v>13140</v>
      </c>
      <c r="I27" s="95" t="str">
        <f>+IF(ISBLANK('Funding Info'!LB31),"",'Funding Info'!LB31)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Info'!EI32),"",'Funding Info'!EI32)</f>
        <v/>
      </c>
      <c r="G28" s="104" t="str">
        <f>+IF(ISBLANK('Funding Info'!EJ32),"",'Funding Info'!EJ32)</f>
        <v/>
      </c>
      <c r="H28" s="104">
        <f>+IF(ISBLANK('Funding Info'!EK32),"",'Funding Info'!EK32)</f>
        <v>0</v>
      </c>
      <c r="I28" s="95" t="str">
        <f>+IF(ISBLANK('Funding Info'!LB32),"",'Funding Info'!LB32)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Info'!EI33),"",'Funding Info'!EI33)</f>
        <v/>
      </c>
      <c r="G29" s="104" t="str">
        <f>+IF(ISBLANK('Funding Info'!EJ33),"",'Funding Info'!EJ33)</f>
        <v/>
      </c>
      <c r="H29" s="104">
        <f>+IF(ISBLANK('Funding Info'!EK33),"",'Funding Info'!EK33)</f>
        <v>0</v>
      </c>
      <c r="I29" s="95" t="str">
        <f>+IF(ISBLANK('Funding Info'!LB33),"",'Funding Info'!LB33)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Info'!EI35),"",'Funding Info'!EI35)</f>
        <v/>
      </c>
      <c r="G30" s="104" t="str">
        <f>+IF(ISBLANK('Funding Info'!EJ35),"",'Funding Info'!EJ35)</f>
        <v/>
      </c>
      <c r="H30" s="104">
        <f>+IF(ISBLANK('Funding Info'!EK35),"",'Funding Info'!EK35)</f>
        <v>0</v>
      </c>
      <c r="I30" s="95" t="str">
        <f>+IF(ISBLANK('Funding Info'!LB35),"",'Funding Info'!LB35)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Info'!EI36),"",'Funding Info'!EI36)</f>
        <v/>
      </c>
      <c r="G31" s="104" t="str">
        <f>+IF(ISBLANK('Funding Info'!EJ36),"",'Funding Info'!EJ36)</f>
        <v/>
      </c>
      <c r="H31" s="104">
        <f>+IF(ISBLANK('Funding Info'!EK36),"",'Funding Info'!EK36)</f>
        <v>0</v>
      </c>
      <c r="I31" s="95" t="str">
        <f>+IF(ISBLANK('Funding Info'!LB36),"",'Funding Info'!LB36)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Info'!EI37),"",'Funding Info'!EI37)</f>
        <v/>
      </c>
      <c r="G32" s="104" t="str">
        <f>+IF(ISBLANK('Funding Info'!EJ37),"",'Funding Info'!EJ37)</f>
        <v/>
      </c>
      <c r="H32" s="104">
        <f>+IF(ISBLANK('Funding Info'!EK37),"",'Funding Info'!EK37)</f>
        <v>0</v>
      </c>
      <c r="I32" s="95" t="str">
        <f>+IF(ISBLANK('Funding Info'!LB37),"",'Funding Info'!LB37)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Info'!EI38),"",'Funding Info'!EI38)</f>
        <v/>
      </c>
      <c r="G33" s="104" t="str">
        <f>+IF(ISBLANK('Funding Info'!EJ38),"",'Funding Info'!EJ38)</f>
        <v/>
      </c>
      <c r="H33" s="104">
        <f>+IF(ISBLANK('Funding Info'!EK38),"",'Funding Info'!EK38)</f>
        <v>0</v>
      </c>
      <c r="I33" s="95" t="str">
        <f>+IF(ISBLANK('Funding Info'!LB38),"",'Funding Info'!LB38)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Info'!EI39),"",'Funding Info'!EI39)</f>
        <v/>
      </c>
      <c r="G34" s="104" t="str">
        <f>+IF(ISBLANK('Funding Info'!EJ39),"",'Funding Info'!EJ39)</f>
        <v/>
      </c>
      <c r="H34" s="104">
        <f>+IF(ISBLANK('Funding Info'!EK39),"",'Funding Info'!EK39)</f>
        <v>0</v>
      </c>
      <c r="I34" s="95" t="str">
        <f>+IF(ISBLANK('Funding Info'!LB39),"",'Funding Info'!LB39)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363849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[1]Overview!B49</f>
        <v>Marinette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[1]Overview!C49</f>
        <v>38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Info'!EL3),"",'Funding Info'!EL3)</f>
        <v>6310</v>
      </c>
      <c r="G5" s="104" t="str">
        <f>+IF(ISBLANK('Funding Info'!EM3),"",'Funding Info'!EM3)</f>
        <v/>
      </c>
      <c r="H5" s="104">
        <f>+IF(ISBLANK('Funding Info'!EN3),"",'Funding Info'!EN3)</f>
        <v>6310</v>
      </c>
      <c r="I5" s="95" t="str">
        <f>+IF(ISBLANK('Funding Info'!LC3),"",'Funding Info'!LC3)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Info'!EL5),"",'Funding Info'!EL5)</f>
        <v/>
      </c>
      <c r="G6" s="104" t="str">
        <f>+IF(ISBLANK('Funding Info'!EM5),"",'Funding Info'!EM5)</f>
        <v/>
      </c>
      <c r="H6" s="104">
        <f>+IF(ISBLANK('Funding Info'!EN5),"",'Funding Info'!EN5)</f>
        <v>0</v>
      </c>
      <c r="I6" s="95" t="str">
        <f>+IF(ISBLANK('Funding Info'!LC5),"",'Funding Info'!LC5)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Info'!EL7),"",'Funding Info'!EL7)</f>
        <v/>
      </c>
      <c r="G7" s="104" t="str">
        <f>+IF(ISBLANK('Funding Info'!EM7),"",'Funding Info'!EM7)</f>
        <v/>
      </c>
      <c r="H7" s="104">
        <f>+IF(ISBLANK('Funding Info'!EN7),"",'Funding Info'!EN7)</f>
        <v>0</v>
      </c>
      <c r="I7" s="95" t="str">
        <f>+IF(ISBLANK('Funding Info'!LC7),"",'Funding Info'!LC7)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Info'!EL8),"",'Funding Info'!EL8)</f>
        <v/>
      </c>
      <c r="G8" s="104" t="str">
        <f>+IF(ISBLANK('Funding Info'!EM8),"",'Funding Info'!EM8)</f>
        <v/>
      </c>
      <c r="H8" s="104">
        <f>+IF(ISBLANK('Funding Info'!EN8),"",'Funding Info'!EN8)</f>
        <v>0</v>
      </c>
      <c r="I8" s="95" t="str">
        <f>+IF(ISBLANK('Funding Info'!LC8),"",'Funding Info'!LC8)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Info'!EL9),"",'Funding Info'!EL9)</f>
        <v/>
      </c>
      <c r="G9" s="104" t="str">
        <f>+IF(ISBLANK('Funding Info'!EM9),"",'Funding Info'!EM9)</f>
        <v/>
      </c>
      <c r="H9" s="104">
        <f>+IF(ISBLANK('Funding Info'!EN9),"",'Funding Info'!EN9)</f>
        <v>0</v>
      </c>
      <c r="I9" s="95" t="str">
        <f>+IF(ISBLANK('Funding Info'!LC9),"",'Funding Info'!LC9)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Info'!EL10),"",'Funding Info'!EL10)</f>
        <v/>
      </c>
      <c r="G10" s="104" t="str">
        <f>+IF(ISBLANK('Funding Info'!EM10),"",'Funding Info'!EM10)</f>
        <v/>
      </c>
      <c r="H10" s="104">
        <f>+IF(ISBLANK('Funding Info'!EN10),"",'Funding Info'!EN10)</f>
        <v>0</v>
      </c>
      <c r="I10" s="95" t="str">
        <f>+IF(ISBLANK('Funding Info'!LC10),"",'Funding Info'!LC10)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Info'!EL11),"",'Funding Info'!EL11)</f>
        <v/>
      </c>
      <c r="G11" s="104" t="str">
        <f>+IF(ISBLANK('Funding Info'!EM11),"",'Funding Info'!EM11)</f>
        <v/>
      </c>
      <c r="H11" s="104">
        <f>+IF(ISBLANK('Funding Info'!EN11),"",'Funding Info'!EN11)</f>
        <v>0</v>
      </c>
      <c r="I11" s="95" t="str">
        <f>+IF(ISBLANK('Funding Info'!LC11),"",'Funding Info'!LC11)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Info'!EL13),"",'Funding Info'!EL13)</f>
        <v/>
      </c>
      <c r="G12" s="104" t="str">
        <f>+IF(ISBLANK('Funding Info'!EM13),"",'Funding Info'!EM13)</f>
        <v/>
      </c>
      <c r="H12" s="104">
        <f>+IF(ISBLANK('Funding Info'!EN13),"",'Funding Info'!EN13)</f>
        <v>0</v>
      </c>
      <c r="I12" s="95" t="str">
        <f>+IF(ISBLANK('Funding Info'!LC13),"",'Funding Info'!LC13)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Info'!EL14),"",'Funding Info'!EL14)</f>
        <v/>
      </c>
      <c r="G13" s="104" t="str">
        <f>+IF(ISBLANK('Funding Info'!EM14),"",'Funding Info'!EM14)</f>
        <v/>
      </c>
      <c r="H13" s="104">
        <f>+IF(ISBLANK('Funding Info'!EN14),"",'Funding Info'!EN14)</f>
        <v>0</v>
      </c>
      <c r="I13" s="95" t="str">
        <f>+IF(ISBLANK('Funding Info'!LC14),"",'Funding Info'!LC14)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Info'!EL15),"",'Funding Info'!EL15)</f>
        <v/>
      </c>
      <c r="G14" s="104" t="str">
        <f>+IF(ISBLANK('Funding Info'!EM15),"",'Funding Info'!EM15)</f>
        <v/>
      </c>
      <c r="H14" s="104">
        <f>+IF(ISBLANK('Funding Info'!EN15),"",'Funding Info'!EN15)</f>
        <v>0</v>
      </c>
      <c r="I14" s="95" t="str">
        <f>+IF(ISBLANK('Funding Info'!LC15),"",'Funding Info'!LC15)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Info'!EL16),"",'Funding Info'!EL16)</f>
        <v>10329</v>
      </c>
      <c r="G15" s="104" t="str">
        <f>+IF(ISBLANK('Funding Info'!EM16),"",'Funding Info'!EM16)</f>
        <v/>
      </c>
      <c r="H15" s="104">
        <f>+IF(ISBLANK('Funding Info'!EN16),"",'Funding Info'!EN16)</f>
        <v>10329</v>
      </c>
      <c r="I15" s="95" t="str">
        <f>+IF(ISBLANK('Funding Info'!LC16),"",'Funding Info'!LC16)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Info'!EL17),"",'Funding Info'!EL17)</f>
        <v/>
      </c>
      <c r="G16" s="104" t="str">
        <f>+IF(ISBLANK('Funding Info'!EM17),"",'Funding Info'!EM17)</f>
        <v/>
      </c>
      <c r="H16" s="104">
        <f>+IF(ISBLANK('Funding Info'!EN17),"",'Funding Info'!EN17)</f>
        <v>0</v>
      </c>
      <c r="I16" s="95" t="str">
        <f>+IF(ISBLANK('Funding Info'!LC17),"",'Funding Info'!LC17)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Info'!EL18),"",'Funding Info'!EL18)</f>
        <v>16698</v>
      </c>
      <c r="G17" s="104" t="str">
        <f>+IF(ISBLANK('Funding Info'!EM18),"",'Funding Info'!EM18)</f>
        <v/>
      </c>
      <c r="H17" s="104">
        <f>+IF(ISBLANK('Funding Info'!EN18),"",'Funding Info'!EN18)</f>
        <v>16698</v>
      </c>
      <c r="I17" s="95" t="str">
        <f>+IF(ISBLANK('Funding Info'!LC18),"",'Funding Info'!LC18)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Info'!EL19),"",'Funding Info'!EL19)</f>
        <v/>
      </c>
      <c r="G18" s="104" t="str">
        <f>+IF(ISBLANK('Funding Info'!EM19),"",'Funding Info'!EM19)</f>
        <v/>
      </c>
      <c r="H18" s="104">
        <f>+IF(ISBLANK('Funding Info'!EN19),"",'Funding Info'!EN19)</f>
        <v>0</v>
      </c>
      <c r="I18" s="95" t="str">
        <f>+IF(ISBLANK('Funding Info'!LC19),"",'Funding Info'!LC19)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Info'!EL23),"",'Funding Info'!EL23)</f>
        <v/>
      </c>
      <c r="G19" s="104" t="str">
        <f>+IF(ISBLANK('Funding Info'!EM23),"",'Funding Info'!EM23)</f>
        <v/>
      </c>
      <c r="H19" s="104">
        <f>+IF(ISBLANK('Funding Info'!EN23),"",'Funding Info'!EN23)</f>
        <v>0</v>
      </c>
      <c r="I19" s="95" t="str">
        <f>+IF(ISBLANK('Funding Info'!LC23),"",'Funding Info'!LC23)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Info'!EL24),"",'Funding Info'!EL24)</f>
        <v>1302</v>
      </c>
      <c r="G20" s="104" t="str">
        <f>+IF(ISBLANK('Funding Info'!EM24),"",'Funding Info'!EM24)</f>
        <v/>
      </c>
      <c r="H20" s="104">
        <f>+IF(ISBLANK('Funding Info'!EN24),"",'Funding Info'!EN24)</f>
        <v>1302</v>
      </c>
      <c r="I20" s="95" t="str">
        <f>+IF(ISBLANK('Funding Info'!LC24),"",'Funding Info'!LC24)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Info'!EL25),"",'Funding Info'!EL25)</f>
        <v/>
      </c>
      <c r="G21" s="104" t="str">
        <f>+IF(ISBLANK('Funding Info'!EM25),"",'Funding Info'!EM25)</f>
        <v/>
      </c>
      <c r="H21" s="104">
        <f>+IF(ISBLANK('Funding Info'!EN25),"",'Funding Info'!EN25)</f>
        <v>0</v>
      </c>
      <c r="I21" s="95" t="str">
        <f>+IF(ISBLANK('Funding Info'!LC25),"",'Funding Info'!LC25)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Info'!EL26),"",'Funding Info'!EL26)</f>
        <v/>
      </c>
      <c r="G22" s="104" t="str">
        <f>+IF(ISBLANK('Funding Info'!EM26),"",'Funding Info'!EM26)</f>
        <v/>
      </c>
      <c r="H22" s="104">
        <f>+IF(ISBLANK('Funding Info'!EN26),"",'Funding Info'!EN26)</f>
        <v>0</v>
      </c>
      <c r="I22" s="95" t="str">
        <f>+IF(ISBLANK('Funding Info'!LC26),"",'Funding Info'!LC26)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Info'!EL27),"",'Funding Info'!EL27)</f>
        <v/>
      </c>
      <c r="G23" s="104" t="str">
        <f>+IF(ISBLANK('Funding Info'!EM27),"",'Funding Info'!EM27)</f>
        <v/>
      </c>
      <c r="H23" s="104">
        <f>+IF(ISBLANK('Funding Info'!EN27),"",'Funding Info'!EN27)</f>
        <v>0</v>
      </c>
      <c r="I23" s="95" t="str">
        <f>+IF(ISBLANK('Funding Info'!LC27),"",'Funding Info'!LC27)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Info'!EL28),"",'Funding Info'!EL28)</f>
        <v/>
      </c>
      <c r="G24" s="104" t="str">
        <f>+IF(ISBLANK('Funding Info'!EM28),"",'Funding Info'!EM28)</f>
        <v/>
      </c>
      <c r="H24" s="104">
        <f>+IF(ISBLANK('Funding Info'!EN28),"",'Funding Info'!EN28)</f>
        <v>0</v>
      </c>
      <c r="I24" s="95" t="str">
        <f>+IF(ISBLANK('Funding Info'!LC28),"",'Funding Info'!LC28)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Info'!EL29),"",'Funding Info'!EL29)</f>
        <v/>
      </c>
      <c r="G25" s="104" t="str">
        <f>+IF(ISBLANK('Funding Info'!EM29),"",'Funding Info'!EM29)</f>
        <v/>
      </c>
      <c r="H25" s="104">
        <f>+IF(ISBLANK('Funding Info'!EN29),"",'Funding Info'!EN29)</f>
        <v>0</v>
      </c>
      <c r="I25" s="95" t="str">
        <f>+IF(ISBLANK('Funding Info'!LC29),"",'Funding Info'!LC29)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Info'!EL30),"",'Funding Info'!EL30)</f>
        <v/>
      </c>
      <c r="G26" s="104" t="str">
        <f>+IF(ISBLANK('Funding Info'!EM30),"",'Funding Info'!EM30)</f>
        <v/>
      </c>
      <c r="H26" s="104">
        <f>+IF(ISBLANK('Funding Info'!EN30),"",'Funding Info'!EN30)</f>
        <v>0</v>
      </c>
      <c r="I26" s="95" t="str">
        <f>+IF(ISBLANK('Funding Info'!LC30),"",'Funding Info'!LC30)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Info'!EL31),"",'Funding Info'!EL31)</f>
        <v/>
      </c>
      <c r="G27" s="104" t="str">
        <f>+IF(ISBLANK('Funding Info'!EM31),"",'Funding Info'!EM31)</f>
        <v/>
      </c>
      <c r="H27" s="104">
        <f>+IF(ISBLANK('Funding Info'!EN31),"",'Funding Info'!EN31)</f>
        <v>0</v>
      </c>
      <c r="I27" s="95" t="str">
        <f>+IF(ISBLANK('Funding Info'!LC31),"",'Funding Info'!LC31)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Info'!EL32),"",'Funding Info'!EL32)</f>
        <v>2078</v>
      </c>
      <c r="G28" s="104" t="str">
        <f>+IF(ISBLANK('Funding Info'!EM32),"",'Funding Info'!EM32)</f>
        <v/>
      </c>
      <c r="H28" s="104">
        <f>+IF(ISBLANK('Funding Info'!EN32),"",'Funding Info'!EN32)</f>
        <v>2078</v>
      </c>
      <c r="I28" s="95" t="str">
        <f>+IF(ISBLANK('Funding Info'!LC32),"",'Funding Info'!LC32)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Info'!EL33),"",'Funding Info'!EL33)</f>
        <v/>
      </c>
      <c r="G29" s="104" t="str">
        <f>+IF(ISBLANK('Funding Info'!EM33),"",'Funding Info'!EM33)</f>
        <v/>
      </c>
      <c r="H29" s="104">
        <f>+IF(ISBLANK('Funding Info'!EN33),"",'Funding Info'!EN33)</f>
        <v>0</v>
      </c>
      <c r="I29" s="95" t="str">
        <f>+IF(ISBLANK('Funding Info'!LC33),"",'Funding Info'!LC33)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Info'!EL35),"",'Funding Info'!EL35)</f>
        <v/>
      </c>
      <c r="G30" s="104" t="str">
        <f>+IF(ISBLANK('Funding Info'!EM35),"",'Funding Info'!EM35)</f>
        <v/>
      </c>
      <c r="H30" s="104">
        <f>+IF(ISBLANK('Funding Info'!EN35),"",'Funding Info'!EN35)</f>
        <v>0</v>
      </c>
      <c r="I30" s="95" t="str">
        <f>+IF(ISBLANK('Funding Info'!LC35),"",'Funding Info'!LC35)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Info'!EL36),"",'Funding Info'!EL36)</f>
        <v>161210</v>
      </c>
      <c r="G31" s="104">
        <f>+IF(ISBLANK('Funding Info'!EM36),"",'Funding Info'!EM36)</f>
        <v>-2265</v>
      </c>
      <c r="H31" s="104">
        <f>+IF(ISBLANK('Funding Info'!EN36),"",'Funding Info'!EN36)</f>
        <v>158945</v>
      </c>
      <c r="I31" s="95" t="str">
        <f>+IF(ISBLANK('Funding Info'!LC36),"",'Funding Info'!LC36)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Info'!EL37),"",'Funding Info'!EL37)</f>
        <v/>
      </c>
      <c r="G32" s="104" t="str">
        <f>+IF(ISBLANK('Funding Info'!EM37),"",'Funding Info'!EM37)</f>
        <v/>
      </c>
      <c r="H32" s="104">
        <f>+IF(ISBLANK('Funding Info'!EN37),"",'Funding Info'!EN37)</f>
        <v>0</v>
      </c>
      <c r="I32" s="95" t="str">
        <f>+IF(ISBLANK('Funding Info'!LC37),"",'Funding Info'!LC37)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Info'!EL38),"",'Funding Info'!EL38)</f>
        <v/>
      </c>
      <c r="G33" s="104" t="str">
        <f>+IF(ISBLANK('Funding Info'!EM38),"",'Funding Info'!EM38)</f>
        <v/>
      </c>
      <c r="H33" s="104">
        <f>+IF(ISBLANK('Funding Info'!EN38),"",'Funding Info'!EN38)</f>
        <v>0</v>
      </c>
      <c r="I33" s="95" t="str">
        <f>+IF(ISBLANK('Funding Info'!LC38),"",'Funding Info'!LC38)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Info'!EL39),"",'Funding Info'!EL39)</f>
        <v/>
      </c>
      <c r="G34" s="104" t="str">
        <f>+IF(ISBLANK('Funding Info'!EM39),"",'Funding Info'!EM39)</f>
        <v/>
      </c>
      <c r="H34" s="104">
        <f>+IF(ISBLANK('Funding Info'!EN39),"",'Funding Info'!EN39)</f>
        <v>0</v>
      </c>
      <c r="I34" s="95" t="str">
        <f>+IF(ISBLANK('Funding Info'!LC39),"",'Funding Info'!LC39)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195662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3" sqref="A3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570312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[1]Overview!B5</f>
        <v>Appleton City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[1]Overview!C5</f>
        <v>449983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Info'!J3),"",'Funding Info'!J3)</f>
        <v>9808</v>
      </c>
      <c r="G5" s="104" t="str">
        <f>+IF(ISBLANK('Funding Info'!K3),"",'Funding Info'!K3)</f>
        <v/>
      </c>
      <c r="H5" s="104">
        <f>+IF(ISBLANK('Funding Info'!L3),"",'Funding Info'!L3)</f>
        <v>9808</v>
      </c>
      <c r="I5" s="95" t="str">
        <f>+IF(ISBLANK('Funding Info'!JK3),"",'Funding Info'!JK3)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Info'!J5),"",'Funding Info'!J5)</f>
        <v/>
      </c>
      <c r="G6" s="104" t="str">
        <f>+IF(ISBLANK('Funding Info'!K5),"",'Funding Info'!K5)</f>
        <v/>
      </c>
      <c r="H6" s="104">
        <f>+IF(ISBLANK('Funding Info'!L5),"",'Funding Info'!L5)</f>
        <v>0</v>
      </c>
      <c r="I6" s="95" t="str">
        <f>+IF(ISBLANK('Funding Info'!JK5),"",'Funding Info'!JK5)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Info'!J7),"",'Funding Info'!J7)</f>
        <v/>
      </c>
      <c r="G7" s="104" t="str">
        <f>+IF(ISBLANK('Funding Info'!K7),"",'Funding Info'!K7)</f>
        <v/>
      </c>
      <c r="H7" s="104">
        <f>+IF(ISBLANK('Funding Info'!L7),"",'Funding Info'!L7)</f>
        <v>0</v>
      </c>
      <c r="I7" s="95" t="str">
        <f>+IF(ISBLANK('Funding Info'!JK7),"",'Funding Info'!JK7)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Info'!J8),"",'Funding Info'!J8)</f>
        <v/>
      </c>
      <c r="G8" s="104" t="str">
        <f>+IF(ISBLANK('Funding Info'!K8),"",'Funding Info'!K8)</f>
        <v/>
      </c>
      <c r="H8" s="104">
        <f>+IF(ISBLANK('Funding Info'!L8),"",'Funding Info'!L8)</f>
        <v>0</v>
      </c>
      <c r="I8" s="95" t="str">
        <f>+IF(ISBLANK('Funding Info'!JK8),"",'Funding Info'!JK8)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Info'!J9),"",'Funding Info'!J9)</f>
        <v/>
      </c>
      <c r="G9" s="104" t="str">
        <f>+IF(ISBLANK('Funding Info'!K9),"",'Funding Info'!K9)</f>
        <v/>
      </c>
      <c r="H9" s="104">
        <f>+IF(ISBLANK('Funding Info'!L9),"",'Funding Info'!L9)</f>
        <v>0</v>
      </c>
      <c r="I9" s="95" t="str">
        <f>+IF(ISBLANK('Funding Info'!JK9),"",'Funding Info'!JK9)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Info'!J10),"",'Funding Info'!J10)</f>
        <v/>
      </c>
      <c r="G10" s="104" t="str">
        <f>+IF(ISBLANK('Funding Info'!K10),"",'Funding Info'!K10)</f>
        <v/>
      </c>
      <c r="H10" s="104">
        <f>+IF(ISBLANK('Funding Info'!L10),"",'Funding Info'!L10)</f>
        <v>0</v>
      </c>
      <c r="I10" s="95" t="str">
        <f>+IF(ISBLANK('Funding Info'!JK10),"",'Funding Info'!JK10)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Info'!J11),"",'Funding Info'!J11)</f>
        <v/>
      </c>
      <c r="G11" s="104" t="str">
        <f>+IF(ISBLANK('Funding Info'!K11),"",'Funding Info'!K11)</f>
        <v/>
      </c>
      <c r="H11" s="104">
        <f>+IF(ISBLANK('Funding Info'!L11),"",'Funding Info'!L11)</f>
        <v>0</v>
      </c>
      <c r="I11" s="95" t="str">
        <f>+IF(ISBLANK('Funding Info'!JK11),"",'Funding Info'!JK11)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Info'!J13),"",'Funding Info'!J13)</f>
        <v/>
      </c>
      <c r="G12" s="104" t="str">
        <f>+IF(ISBLANK('Funding Info'!K13),"",'Funding Info'!K13)</f>
        <v/>
      </c>
      <c r="H12" s="104">
        <f>+IF(ISBLANK('Funding Info'!L13),"",'Funding Info'!L13)</f>
        <v>0</v>
      </c>
      <c r="I12" s="95" t="str">
        <f>+IF(ISBLANK('Funding Info'!JK13),"",'Funding Info'!JK13)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Info'!J14),"",'Funding Info'!J14)</f>
        <v/>
      </c>
      <c r="G13" s="104" t="str">
        <f>+IF(ISBLANK('Funding Info'!K14),"",'Funding Info'!K14)</f>
        <v/>
      </c>
      <c r="H13" s="104">
        <f>+IF(ISBLANK('Funding Info'!L14),"",'Funding Info'!L14)</f>
        <v>0</v>
      </c>
      <c r="I13" s="95" t="str">
        <f>+IF(ISBLANK('Funding Info'!JK14),"",'Funding Info'!JK14)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Info'!J15),"",'Funding Info'!J15)</f>
        <v/>
      </c>
      <c r="G14" s="104" t="str">
        <f>+IF(ISBLANK('Funding Info'!K15),"",'Funding Info'!K15)</f>
        <v/>
      </c>
      <c r="H14" s="104">
        <f>+IF(ISBLANK('Funding Info'!L15),"",'Funding Info'!L15)</f>
        <v>0</v>
      </c>
      <c r="I14" s="95" t="str">
        <f>+IF(ISBLANK('Funding Info'!JK15),"",'Funding Info'!JK15)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Info'!J16),"",'Funding Info'!J16)</f>
        <v>24725</v>
      </c>
      <c r="G15" s="104" t="str">
        <f>+IF(ISBLANK('Funding Info'!K16),"",'Funding Info'!K16)</f>
        <v/>
      </c>
      <c r="H15" s="104">
        <f>+IF(ISBLANK('Funding Info'!L16),"",'Funding Info'!L16)</f>
        <v>24725</v>
      </c>
      <c r="I15" s="95" t="str">
        <f>+IF(ISBLANK('Funding Info'!JK16),"",'Funding Info'!JK16)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Info'!J17),"",'Funding Info'!J17)</f>
        <v/>
      </c>
      <c r="G16" s="104" t="str">
        <f>+IF(ISBLANK('Funding Info'!K17),"",'Funding Info'!K17)</f>
        <v/>
      </c>
      <c r="H16" s="104">
        <f>+IF(ISBLANK('Funding Info'!L17),"",'Funding Info'!L17)</f>
        <v>0</v>
      </c>
      <c r="I16" s="95" t="str">
        <f>+IF(ISBLANK('Funding Info'!JK17),"",'Funding Info'!JK17)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Info'!J18),"",'Funding Info'!J18)</f>
        <v>34437</v>
      </c>
      <c r="G17" s="104" t="str">
        <f>+IF(ISBLANK('Funding Info'!K18),"",'Funding Info'!K18)</f>
        <v/>
      </c>
      <c r="H17" s="104">
        <f>+IF(ISBLANK('Funding Info'!L18),"",'Funding Info'!L18)</f>
        <v>34437</v>
      </c>
      <c r="I17" s="95" t="str">
        <f>+IF(ISBLANK('Funding Info'!JK18),"",'Funding Info'!JK18)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Info'!J19),"",'Funding Info'!J19)</f>
        <v/>
      </c>
      <c r="G18" s="104" t="str">
        <f>+IF(ISBLANK('Funding Info'!K19),"",'Funding Info'!K19)</f>
        <v/>
      </c>
      <c r="H18" s="104">
        <f>+IF(ISBLANK('Funding Info'!L19),"",'Funding Info'!L19)</f>
        <v>0</v>
      </c>
      <c r="I18" s="95" t="str">
        <f>+IF(ISBLANK('Funding Info'!JK19),"",'Funding Info'!JK19)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Info'!J23),"",'Funding Info'!J23)</f>
        <v/>
      </c>
      <c r="G19" s="104" t="str">
        <f>+IF(ISBLANK('Funding Info'!K23),"",'Funding Info'!K23)</f>
        <v/>
      </c>
      <c r="H19" s="104">
        <f>+IF(ISBLANK('Funding Info'!L23),"",'Funding Info'!L23)</f>
        <v>0</v>
      </c>
      <c r="I19" s="95" t="str">
        <f>+IF(ISBLANK('Funding Info'!JK23),"",'Funding Info'!JK23)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Info'!J24),"",'Funding Info'!J24)</f>
        <v/>
      </c>
      <c r="G20" s="104" t="str">
        <f>+IF(ISBLANK('Funding Info'!K24),"",'Funding Info'!K24)</f>
        <v/>
      </c>
      <c r="H20" s="104">
        <f>+IF(ISBLANK('Funding Info'!L24),"",'Funding Info'!L24)</f>
        <v>0</v>
      </c>
      <c r="I20" s="95" t="str">
        <f>+IF(ISBLANK('Funding Info'!JK24),"",'Funding Info'!JK24)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Info'!J25),"",'Funding Info'!J25)</f>
        <v/>
      </c>
      <c r="G21" s="104" t="str">
        <f>+IF(ISBLANK('Funding Info'!K25),"",'Funding Info'!K25)</f>
        <v/>
      </c>
      <c r="H21" s="104">
        <f>+IF(ISBLANK('Funding Info'!L25),"",'Funding Info'!L25)</f>
        <v>0</v>
      </c>
      <c r="I21" s="95" t="str">
        <f>+IF(ISBLANK('Funding Info'!JK25),"",'Funding Info'!JK25)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Info'!J26),"",'Funding Info'!J26)</f>
        <v/>
      </c>
      <c r="G22" s="104" t="str">
        <f>+IF(ISBLANK('Funding Info'!K26),"",'Funding Info'!K26)</f>
        <v/>
      </c>
      <c r="H22" s="104">
        <f>+IF(ISBLANK('Funding Info'!L26),"",'Funding Info'!L26)</f>
        <v>0</v>
      </c>
      <c r="I22" s="95" t="str">
        <f>+IF(ISBLANK('Funding Info'!JK26),"",'Funding Info'!JK26)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Info'!J27),"",'Funding Info'!J27)</f>
        <v/>
      </c>
      <c r="G23" s="104" t="str">
        <f>+IF(ISBLANK('Funding Info'!K27),"",'Funding Info'!K27)</f>
        <v/>
      </c>
      <c r="H23" s="104">
        <f>+IF(ISBLANK('Funding Info'!L27),"",'Funding Info'!L27)</f>
        <v>0</v>
      </c>
      <c r="I23" s="95" t="str">
        <f>+IF(ISBLANK('Funding Info'!JK27),"",'Funding Info'!JK27)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Info'!J28),"",'Funding Info'!J28)</f>
        <v/>
      </c>
      <c r="G24" s="104" t="str">
        <f>+IF(ISBLANK('Funding Info'!K28),"",'Funding Info'!K28)</f>
        <v/>
      </c>
      <c r="H24" s="104">
        <f>+IF(ISBLANK('Funding Info'!L28),"",'Funding Info'!L28)</f>
        <v>0</v>
      </c>
      <c r="I24" s="95" t="str">
        <f>+IF(ISBLANK('Funding Info'!JK28),"",'Funding Info'!JK28)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Info'!J29),"",'Funding Info'!J29)</f>
        <v/>
      </c>
      <c r="G25" s="104" t="str">
        <f>+IF(ISBLANK('Funding Info'!K29),"",'Funding Info'!K29)</f>
        <v/>
      </c>
      <c r="H25" s="104">
        <f>+IF(ISBLANK('Funding Info'!L29),"",'Funding Info'!L29)</f>
        <v>0</v>
      </c>
      <c r="I25" s="95" t="str">
        <f>+IF(ISBLANK('Funding Info'!JK29),"",'Funding Info'!JK29)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Info'!J30),"",'Funding Info'!J30)</f>
        <v/>
      </c>
      <c r="G26" s="104" t="str">
        <f>+IF(ISBLANK('Funding Info'!K30),"",'Funding Info'!K30)</f>
        <v/>
      </c>
      <c r="H26" s="104">
        <f>+IF(ISBLANK('Funding Info'!L30),"",'Funding Info'!L30)</f>
        <v>0</v>
      </c>
      <c r="I26" s="95" t="str">
        <f>+IF(ISBLANK('Funding Info'!JK30),"",'Funding Info'!JK30)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Info'!J31),"",'Funding Info'!J31)</f>
        <v/>
      </c>
      <c r="G27" s="104" t="str">
        <f>+IF(ISBLANK('Funding Info'!K31),"",'Funding Info'!K31)</f>
        <v/>
      </c>
      <c r="H27" s="104">
        <f>+IF(ISBLANK('Funding Info'!L31),"",'Funding Info'!L31)</f>
        <v>0</v>
      </c>
      <c r="I27" s="95" t="str">
        <f>+IF(ISBLANK('Funding Info'!JK31),"",'Funding Info'!JK31)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Info'!J32),"",'Funding Info'!J32)</f>
        <v/>
      </c>
      <c r="G28" s="104" t="str">
        <f>+IF(ISBLANK('Funding Info'!K32),"",'Funding Info'!K32)</f>
        <v/>
      </c>
      <c r="H28" s="104">
        <f>+IF(ISBLANK('Funding Info'!L32),"",'Funding Info'!L32)</f>
        <v>0</v>
      </c>
      <c r="I28" s="95" t="str">
        <f>+IF(ISBLANK('Funding Info'!JK32),"",'Funding Info'!JK32)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Info'!J33),"",'Funding Info'!J33)</f>
        <v/>
      </c>
      <c r="G29" s="104" t="str">
        <f>+IF(ISBLANK('Funding Info'!K33),"",'Funding Info'!K33)</f>
        <v/>
      </c>
      <c r="H29" s="104">
        <f>+IF(ISBLANK('Funding Info'!L33),"",'Funding Info'!L33)</f>
        <v>0</v>
      </c>
      <c r="I29" s="95" t="str">
        <f>+IF(ISBLANK('Funding Info'!JK33),"",'Funding Info'!JK33)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Info'!J35),"",'Funding Info'!J35)</f>
        <v/>
      </c>
      <c r="G30" s="104" t="str">
        <f>+IF(ISBLANK('Funding Info'!K35),"",'Funding Info'!K35)</f>
        <v/>
      </c>
      <c r="H30" s="104">
        <f>+IF(ISBLANK('Funding Info'!L35),"",'Funding Info'!L35)</f>
        <v>0</v>
      </c>
      <c r="I30" s="95" t="str">
        <f>+IF(ISBLANK('Funding Info'!JK35),"",'Funding Info'!JK35)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Info'!J36),"",'Funding Info'!J36)</f>
        <v/>
      </c>
      <c r="G31" s="104" t="str">
        <f>+IF(ISBLANK('Funding Info'!K36),"",'Funding Info'!K36)</f>
        <v/>
      </c>
      <c r="H31" s="104">
        <f>+IF(ISBLANK('Funding Info'!L36),"",'Funding Info'!L36)</f>
        <v>0</v>
      </c>
      <c r="I31" s="95" t="str">
        <f>+IF(ISBLANK('Funding Info'!JK36),"",'Funding Info'!JK36)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Info'!J37),"",'Funding Info'!J37)</f>
        <v/>
      </c>
      <c r="G32" s="104" t="str">
        <f>+IF(ISBLANK('Funding Info'!K37),"",'Funding Info'!K37)</f>
        <v/>
      </c>
      <c r="H32" s="104">
        <f>+IF(ISBLANK('Funding Info'!L37),"",'Funding Info'!L37)</f>
        <v>0</v>
      </c>
      <c r="I32" s="95" t="str">
        <f>+IF(ISBLANK('Funding Info'!JK37),"",'Funding Info'!JK37)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Info'!J38),"",'Funding Info'!J38)</f>
        <v/>
      </c>
      <c r="G33" s="104" t="str">
        <f>+IF(ISBLANK('Funding Info'!K38),"",'Funding Info'!K38)</f>
        <v/>
      </c>
      <c r="H33" s="104">
        <f>+IF(ISBLANK('Funding Info'!L38),"",'Funding Info'!L38)</f>
        <v>0</v>
      </c>
      <c r="I33" s="95" t="str">
        <f>+IF(ISBLANK('Funding Info'!JK38),"",'Funding Info'!JK38)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Info'!J39),"",'Funding Info'!J39)</f>
        <v/>
      </c>
      <c r="G34" s="104" t="str">
        <f>+IF(ISBLANK('Funding Info'!K39),"",'Funding Info'!K39)</f>
        <v/>
      </c>
      <c r="H34" s="104">
        <f>+IF(ISBLANK('Funding Info'!L39),"",'Funding Info'!L39)</f>
        <v>0</v>
      </c>
      <c r="I34" s="95" t="str">
        <f>+IF(ISBLANK('Funding Info'!JK39),"",'Funding Info'!JK39)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68970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D35:E35"/>
    <mergeCell ref="A2:J2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[1]Overview!B50</f>
        <v>Marquette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[1]Overview!C50</f>
        <v>39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Info'!EO3),"",'Funding Info'!EO3)</f>
        <v>2074</v>
      </c>
      <c r="G5" s="104" t="str">
        <f>+IF(ISBLANK('Funding Info'!EP3),"",'Funding Info'!EP3)</f>
        <v/>
      </c>
      <c r="H5" s="104">
        <f>+IF(ISBLANK('Funding Info'!EQ3),"",'Funding Info'!EQ3)</f>
        <v>2074</v>
      </c>
      <c r="I5" s="95" t="str">
        <f>+IF(ISBLANK('Funding Info'!LD3),"",'Funding Info'!LD3)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Info'!EO5),"",'Funding Info'!EO5)</f>
        <v/>
      </c>
      <c r="G6" s="104" t="str">
        <f>+IF(ISBLANK('Funding Info'!EP5),"",'Funding Info'!EP5)</f>
        <v/>
      </c>
      <c r="H6" s="104">
        <f>+IF(ISBLANK('Funding Info'!EQ5),"",'Funding Info'!EQ5)</f>
        <v>0</v>
      </c>
      <c r="I6" s="95" t="str">
        <f>+IF(ISBLANK('Funding Info'!LD5),"",'Funding Info'!LD5)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Info'!EO7),"",'Funding Info'!EO7)</f>
        <v/>
      </c>
      <c r="G7" s="104" t="str">
        <f>+IF(ISBLANK('Funding Info'!EP7),"",'Funding Info'!EP7)</f>
        <v/>
      </c>
      <c r="H7" s="104">
        <f>+IF(ISBLANK('Funding Info'!EQ7),"",'Funding Info'!EQ7)</f>
        <v>0</v>
      </c>
      <c r="I7" s="95" t="str">
        <f>+IF(ISBLANK('Funding Info'!LD7),"",'Funding Info'!LD7)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Info'!EO8),"",'Funding Info'!EO8)</f>
        <v>12000</v>
      </c>
      <c r="G8" s="104" t="str">
        <f>+IF(ISBLANK('Funding Info'!EP8),"",'Funding Info'!EP8)</f>
        <v/>
      </c>
      <c r="H8" s="104">
        <f>+IF(ISBLANK('Funding Info'!EQ8),"",'Funding Info'!EQ8)</f>
        <v>12000</v>
      </c>
      <c r="I8" s="95" t="str">
        <f>+IF(ISBLANK('Funding Info'!LD8),"",'Funding Info'!LD8)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Info'!EO9),"",'Funding Info'!EO9)</f>
        <v/>
      </c>
      <c r="G9" s="104" t="str">
        <f>+IF(ISBLANK('Funding Info'!EP9),"",'Funding Info'!EP9)</f>
        <v/>
      </c>
      <c r="H9" s="104">
        <f>+IF(ISBLANK('Funding Info'!EQ9),"",'Funding Info'!EQ9)</f>
        <v>0</v>
      </c>
      <c r="I9" s="95" t="str">
        <f>+IF(ISBLANK('Funding Info'!LD9),"",'Funding Info'!LD9)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Info'!EO10),"",'Funding Info'!EO10)</f>
        <v/>
      </c>
      <c r="G10" s="104" t="str">
        <f>+IF(ISBLANK('Funding Info'!EP10),"",'Funding Info'!EP10)</f>
        <v/>
      </c>
      <c r="H10" s="104">
        <f>+IF(ISBLANK('Funding Info'!EQ10),"",'Funding Info'!EQ10)</f>
        <v>0</v>
      </c>
      <c r="I10" s="95" t="str">
        <f>+IF(ISBLANK('Funding Info'!LD10),"",'Funding Info'!LD10)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Info'!EO11),"",'Funding Info'!EO11)</f>
        <v/>
      </c>
      <c r="G11" s="104" t="str">
        <f>+IF(ISBLANK('Funding Info'!EP11),"",'Funding Info'!EP11)</f>
        <v/>
      </c>
      <c r="H11" s="104">
        <f>+IF(ISBLANK('Funding Info'!EQ11),"",'Funding Info'!EQ11)</f>
        <v>0</v>
      </c>
      <c r="I11" s="95" t="str">
        <f>+IF(ISBLANK('Funding Info'!LD11),"",'Funding Info'!LD11)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Info'!EO13),"",'Funding Info'!EO13)</f>
        <v/>
      </c>
      <c r="G12" s="104" t="str">
        <f>+IF(ISBLANK('Funding Info'!EP13),"",'Funding Info'!EP13)</f>
        <v/>
      </c>
      <c r="H12" s="104">
        <f>+IF(ISBLANK('Funding Info'!EQ13),"",'Funding Info'!EQ13)</f>
        <v>0</v>
      </c>
      <c r="I12" s="95" t="str">
        <f>+IF(ISBLANK('Funding Info'!LD13),"",'Funding Info'!LD13)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Info'!EO14),"",'Funding Info'!EO14)</f>
        <v/>
      </c>
      <c r="G13" s="104" t="str">
        <f>+IF(ISBLANK('Funding Info'!EP14),"",'Funding Info'!EP14)</f>
        <v/>
      </c>
      <c r="H13" s="104">
        <f>+IF(ISBLANK('Funding Info'!EQ14),"",'Funding Info'!EQ14)</f>
        <v>0</v>
      </c>
      <c r="I13" s="95" t="str">
        <f>+IF(ISBLANK('Funding Info'!LD14),"",'Funding Info'!LD14)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Info'!EO15),"",'Funding Info'!EO15)</f>
        <v/>
      </c>
      <c r="G14" s="104" t="str">
        <f>+IF(ISBLANK('Funding Info'!EP15),"",'Funding Info'!EP15)</f>
        <v/>
      </c>
      <c r="H14" s="104">
        <f>+IF(ISBLANK('Funding Info'!EQ15),"",'Funding Info'!EQ15)</f>
        <v>0</v>
      </c>
      <c r="I14" s="95" t="str">
        <f>+IF(ISBLANK('Funding Info'!LD15),"",'Funding Info'!LD15)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Info'!EO16),"",'Funding Info'!EO16)</f>
        <v>4888</v>
      </c>
      <c r="G15" s="104" t="str">
        <f>+IF(ISBLANK('Funding Info'!EP16),"",'Funding Info'!EP16)</f>
        <v/>
      </c>
      <c r="H15" s="104">
        <f>+IF(ISBLANK('Funding Info'!EQ16),"",'Funding Info'!EQ16)</f>
        <v>4888</v>
      </c>
      <c r="I15" s="95" t="str">
        <f>+IF(ISBLANK('Funding Info'!LD16),"",'Funding Info'!LD16)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Info'!EO17),"",'Funding Info'!EO17)</f>
        <v/>
      </c>
      <c r="G16" s="104" t="str">
        <f>+IF(ISBLANK('Funding Info'!EP17),"",'Funding Info'!EP17)</f>
        <v/>
      </c>
      <c r="H16" s="104">
        <f>+IF(ISBLANK('Funding Info'!EQ17),"",'Funding Info'!EQ17)</f>
        <v>0</v>
      </c>
      <c r="I16" s="95" t="str">
        <f>+IF(ISBLANK('Funding Info'!LD17),"",'Funding Info'!LD17)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Info'!EO18),"",'Funding Info'!EO18)</f>
        <v>7106</v>
      </c>
      <c r="G17" s="104" t="str">
        <f>+IF(ISBLANK('Funding Info'!EP18),"",'Funding Info'!EP18)</f>
        <v/>
      </c>
      <c r="H17" s="104">
        <f>+IF(ISBLANK('Funding Info'!EQ18),"",'Funding Info'!EQ18)</f>
        <v>7106</v>
      </c>
      <c r="I17" s="95" t="str">
        <f>+IF(ISBLANK('Funding Info'!LD18),"",'Funding Info'!LD18)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Info'!EO19),"",'Funding Info'!EO19)</f>
        <v/>
      </c>
      <c r="G18" s="104" t="str">
        <f>+IF(ISBLANK('Funding Info'!EP19),"",'Funding Info'!EP19)</f>
        <v/>
      </c>
      <c r="H18" s="104">
        <f>+IF(ISBLANK('Funding Info'!EQ19),"",'Funding Info'!EQ19)</f>
        <v>0</v>
      </c>
      <c r="I18" s="95" t="str">
        <f>+IF(ISBLANK('Funding Info'!LD19),"",'Funding Info'!LD19)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Info'!EO23),"",'Funding Info'!EO23)</f>
        <v/>
      </c>
      <c r="G19" s="104" t="str">
        <f>+IF(ISBLANK('Funding Info'!EP23),"",'Funding Info'!EP23)</f>
        <v/>
      </c>
      <c r="H19" s="104">
        <f>+IF(ISBLANK('Funding Info'!EQ23),"",'Funding Info'!EQ23)</f>
        <v>0</v>
      </c>
      <c r="I19" s="95" t="str">
        <f>+IF(ISBLANK('Funding Info'!LD23),"",'Funding Info'!LD23)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Info'!EO24),"",'Funding Info'!EO24)</f>
        <v/>
      </c>
      <c r="G20" s="104" t="str">
        <f>+IF(ISBLANK('Funding Info'!EP24),"",'Funding Info'!EP24)</f>
        <v/>
      </c>
      <c r="H20" s="104">
        <f>+IF(ISBLANK('Funding Info'!EQ24),"",'Funding Info'!EQ24)</f>
        <v>0</v>
      </c>
      <c r="I20" s="95" t="str">
        <f>+IF(ISBLANK('Funding Info'!LD24),"",'Funding Info'!LD24)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Info'!EO25),"",'Funding Info'!EO25)</f>
        <v>1941</v>
      </c>
      <c r="G21" s="104" t="str">
        <f>+IF(ISBLANK('Funding Info'!EP25),"",'Funding Info'!EP25)</f>
        <v/>
      </c>
      <c r="H21" s="104">
        <f>+IF(ISBLANK('Funding Info'!EQ25),"",'Funding Info'!EQ25)</f>
        <v>1941</v>
      </c>
      <c r="I21" s="95" t="str">
        <f>+IF(ISBLANK('Funding Info'!LD25),"",'Funding Info'!LD25)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Info'!EO26),"",'Funding Info'!EO26)</f>
        <v/>
      </c>
      <c r="G22" s="104" t="str">
        <f>+IF(ISBLANK('Funding Info'!EP26),"",'Funding Info'!EP26)</f>
        <v/>
      </c>
      <c r="H22" s="104">
        <f>+IF(ISBLANK('Funding Info'!EQ26),"",'Funding Info'!EQ26)</f>
        <v>0</v>
      </c>
      <c r="I22" s="95" t="str">
        <f>+IF(ISBLANK('Funding Info'!LD26),"",'Funding Info'!LD26)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Info'!EO27),"",'Funding Info'!EO27)</f>
        <v/>
      </c>
      <c r="G23" s="104" t="str">
        <f>+IF(ISBLANK('Funding Info'!EP27),"",'Funding Info'!EP27)</f>
        <v/>
      </c>
      <c r="H23" s="104">
        <f>+IF(ISBLANK('Funding Info'!EQ27),"",'Funding Info'!EQ27)</f>
        <v>0</v>
      </c>
      <c r="I23" s="95" t="str">
        <f>+IF(ISBLANK('Funding Info'!LD27),"",'Funding Info'!LD27)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Info'!EO28),"",'Funding Info'!EO28)</f>
        <v/>
      </c>
      <c r="G24" s="104" t="str">
        <f>+IF(ISBLANK('Funding Info'!EP28),"",'Funding Info'!EP28)</f>
        <v/>
      </c>
      <c r="H24" s="104">
        <f>+IF(ISBLANK('Funding Info'!EQ28),"",'Funding Info'!EQ28)</f>
        <v>0</v>
      </c>
      <c r="I24" s="95" t="str">
        <f>+IF(ISBLANK('Funding Info'!LD28),"",'Funding Info'!LD28)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Info'!EO29),"",'Funding Info'!EO29)</f>
        <v/>
      </c>
      <c r="G25" s="104" t="str">
        <f>+IF(ISBLANK('Funding Info'!EP29),"",'Funding Info'!EP29)</f>
        <v/>
      </c>
      <c r="H25" s="104">
        <f>+IF(ISBLANK('Funding Info'!EQ29),"",'Funding Info'!EQ29)</f>
        <v>0</v>
      </c>
      <c r="I25" s="95" t="str">
        <f>+IF(ISBLANK('Funding Info'!LD29),"",'Funding Info'!LD29)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Info'!EO30),"",'Funding Info'!EO30)</f>
        <v/>
      </c>
      <c r="G26" s="104" t="str">
        <f>+IF(ISBLANK('Funding Info'!EP30),"",'Funding Info'!EP30)</f>
        <v/>
      </c>
      <c r="H26" s="104">
        <f>+IF(ISBLANK('Funding Info'!EQ30),"",'Funding Info'!EQ30)</f>
        <v>0</v>
      </c>
      <c r="I26" s="95" t="str">
        <f>+IF(ISBLANK('Funding Info'!LD30),"",'Funding Info'!LD30)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Info'!EO31),"",'Funding Info'!EO31)</f>
        <v/>
      </c>
      <c r="G27" s="104" t="str">
        <f>+IF(ISBLANK('Funding Info'!EP31),"",'Funding Info'!EP31)</f>
        <v/>
      </c>
      <c r="H27" s="104">
        <f>+IF(ISBLANK('Funding Info'!EQ31),"",'Funding Info'!EQ31)</f>
        <v>0</v>
      </c>
      <c r="I27" s="95" t="str">
        <f>+IF(ISBLANK('Funding Info'!LD31),"",'Funding Info'!LD31)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Info'!EO32),"",'Funding Info'!EO32)</f>
        <v/>
      </c>
      <c r="G28" s="104" t="str">
        <f>+IF(ISBLANK('Funding Info'!EP32),"",'Funding Info'!EP32)</f>
        <v/>
      </c>
      <c r="H28" s="104">
        <f>+IF(ISBLANK('Funding Info'!EQ32),"",'Funding Info'!EQ32)</f>
        <v>0</v>
      </c>
      <c r="I28" s="95" t="str">
        <f>+IF(ISBLANK('Funding Info'!LD32),"",'Funding Info'!LD32)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Info'!EO33),"",'Funding Info'!EO33)</f>
        <v/>
      </c>
      <c r="G29" s="104" t="str">
        <f>+IF(ISBLANK('Funding Info'!EP33),"",'Funding Info'!EP33)</f>
        <v/>
      </c>
      <c r="H29" s="104">
        <f>+IF(ISBLANK('Funding Info'!EQ33),"",'Funding Info'!EQ33)</f>
        <v>0</v>
      </c>
      <c r="I29" s="95" t="str">
        <f>+IF(ISBLANK('Funding Info'!LD33),"",'Funding Info'!LD33)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Info'!EO35),"",'Funding Info'!EO35)</f>
        <v/>
      </c>
      <c r="G30" s="104" t="str">
        <f>+IF(ISBLANK('Funding Info'!EP35),"",'Funding Info'!EP35)</f>
        <v/>
      </c>
      <c r="H30" s="104">
        <f>+IF(ISBLANK('Funding Info'!EQ35),"",'Funding Info'!EQ35)</f>
        <v>0</v>
      </c>
      <c r="I30" s="95" t="str">
        <f>+IF(ISBLANK('Funding Info'!LD35),"",'Funding Info'!LD35)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Info'!EO36),"",'Funding Info'!EO36)</f>
        <v/>
      </c>
      <c r="G31" s="104" t="str">
        <f>+IF(ISBLANK('Funding Info'!EP36),"",'Funding Info'!EP36)</f>
        <v/>
      </c>
      <c r="H31" s="104">
        <f>+IF(ISBLANK('Funding Info'!EQ36),"",'Funding Info'!EQ36)</f>
        <v>0</v>
      </c>
      <c r="I31" s="95" t="str">
        <f>+IF(ISBLANK('Funding Info'!LD36),"",'Funding Info'!LD36)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Info'!EO37),"",'Funding Info'!EO37)</f>
        <v/>
      </c>
      <c r="G32" s="104" t="str">
        <f>+IF(ISBLANK('Funding Info'!EP37),"",'Funding Info'!EP37)</f>
        <v/>
      </c>
      <c r="H32" s="104">
        <f>+IF(ISBLANK('Funding Info'!EQ37),"",'Funding Info'!EQ37)</f>
        <v>0</v>
      </c>
      <c r="I32" s="95" t="str">
        <f>+IF(ISBLANK('Funding Info'!LD37),"",'Funding Info'!LD37)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Info'!EO38),"",'Funding Info'!EO38)</f>
        <v/>
      </c>
      <c r="G33" s="104" t="str">
        <f>+IF(ISBLANK('Funding Info'!EP38),"",'Funding Info'!EP38)</f>
        <v/>
      </c>
      <c r="H33" s="104">
        <f>+IF(ISBLANK('Funding Info'!EQ38),"",'Funding Info'!EQ38)</f>
        <v>0</v>
      </c>
      <c r="I33" s="95" t="str">
        <f>+IF(ISBLANK('Funding Info'!LD38),"",'Funding Info'!LD38)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Info'!EO39),"",'Funding Info'!EO39)</f>
        <v/>
      </c>
      <c r="G34" s="104" t="str">
        <f>+IF(ISBLANK('Funding Info'!EP39),"",'Funding Info'!EP39)</f>
        <v/>
      </c>
      <c r="H34" s="104">
        <f>+IF(ISBLANK('Funding Info'!EQ39),"",'Funding Info'!EQ39)</f>
        <v>0</v>
      </c>
      <c r="I34" s="95" t="str">
        <f>+IF(ISBLANK('Funding Info'!LD39),"",'Funding Info'!LD39)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28009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[1]Overview!B51</f>
        <v>Menasha 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[1]Overview!C51</f>
        <v>256420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Info'!ER3),"",'Funding Info'!ER3)</f>
        <v>2962</v>
      </c>
      <c r="G5" s="104" t="str">
        <f>+IF(ISBLANK('Funding Info'!ES3),"",'Funding Info'!ES3)</f>
        <v/>
      </c>
      <c r="H5" s="104">
        <f>+IF(ISBLANK('Funding Info'!ET3),"",'Funding Info'!ET3)</f>
        <v>2962</v>
      </c>
      <c r="I5" s="95" t="str">
        <f>+IF(ISBLANK('Funding Info'!LE3),"",'Funding Info'!LE3)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Info'!ER5),"",'Funding Info'!ER5)</f>
        <v/>
      </c>
      <c r="G6" s="104" t="str">
        <f>+IF(ISBLANK('Funding Info'!ES5),"",'Funding Info'!ES5)</f>
        <v/>
      </c>
      <c r="H6" s="104">
        <f>+IF(ISBLANK('Funding Info'!ET5),"",'Funding Info'!ET5)</f>
        <v>0</v>
      </c>
      <c r="I6" s="95" t="str">
        <f>+IF(ISBLANK('Funding Info'!LE5),"",'Funding Info'!LE5)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Info'!ER7),"",'Funding Info'!ER7)</f>
        <v/>
      </c>
      <c r="G7" s="104" t="str">
        <f>+IF(ISBLANK('Funding Info'!ES7),"",'Funding Info'!ES7)</f>
        <v/>
      </c>
      <c r="H7" s="104">
        <f>+IF(ISBLANK('Funding Info'!ET7),"",'Funding Info'!ET7)</f>
        <v>0</v>
      </c>
      <c r="I7" s="95" t="str">
        <f>+IF(ISBLANK('Funding Info'!LE7),"",'Funding Info'!LE7)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Info'!ER8),"",'Funding Info'!ER8)</f>
        <v/>
      </c>
      <c r="G8" s="104" t="str">
        <f>+IF(ISBLANK('Funding Info'!ES8),"",'Funding Info'!ES8)</f>
        <v/>
      </c>
      <c r="H8" s="104">
        <f>+IF(ISBLANK('Funding Info'!ET8),"",'Funding Info'!ET8)</f>
        <v>0</v>
      </c>
      <c r="I8" s="95" t="str">
        <f>+IF(ISBLANK('Funding Info'!LE8),"",'Funding Info'!LE8)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Info'!ER9),"",'Funding Info'!ER9)</f>
        <v/>
      </c>
      <c r="G9" s="104" t="str">
        <f>+IF(ISBLANK('Funding Info'!ES9),"",'Funding Info'!ES9)</f>
        <v/>
      </c>
      <c r="H9" s="104">
        <f>+IF(ISBLANK('Funding Info'!ET9),"",'Funding Info'!ET9)</f>
        <v>0</v>
      </c>
      <c r="I9" s="95" t="str">
        <f>+IF(ISBLANK('Funding Info'!LE9),"",'Funding Info'!LE9)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Info'!ER10),"",'Funding Info'!ER10)</f>
        <v/>
      </c>
      <c r="G10" s="104" t="str">
        <f>+IF(ISBLANK('Funding Info'!ES10),"",'Funding Info'!ES10)</f>
        <v/>
      </c>
      <c r="H10" s="104">
        <f>+IF(ISBLANK('Funding Info'!ET10),"",'Funding Info'!ET10)</f>
        <v>0</v>
      </c>
      <c r="I10" s="95" t="str">
        <f>+IF(ISBLANK('Funding Info'!LE10),"",'Funding Info'!LE10)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Info'!ER11),"",'Funding Info'!ER11)</f>
        <v/>
      </c>
      <c r="G11" s="104" t="str">
        <f>+IF(ISBLANK('Funding Info'!ES11),"",'Funding Info'!ES11)</f>
        <v/>
      </c>
      <c r="H11" s="104">
        <f>+IF(ISBLANK('Funding Info'!ET11),"",'Funding Info'!ET11)</f>
        <v>0</v>
      </c>
      <c r="I11" s="95" t="str">
        <f>+IF(ISBLANK('Funding Info'!LE11),"",'Funding Info'!LE11)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Info'!ER13),"",'Funding Info'!ER13)</f>
        <v/>
      </c>
      <c r="G12" s="104" t="str">
        <f>+IF(ISBLANK('Funding Info'!ES13),"",'Funding Info'!ES13)</f>
        <v/>
      </c>
      <c r="H12" s="104">
        <f>+IF(ISBLANK('Funding Info'!ET13),"",'Funding Info'!ET13)</f>
        <v>0</v>
      </c>
      <c r="I12" s="95" t="str">
        <f>+IF(ISBLANK('Funding Info'!LE13),"",'Funding Info'!LE13)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Info'!ER14),"",'Funding Info'!ER14)</f>
        <v/>
      </c>
      <c r="G13" s="104" t="str">
        <f>+IF(ISBLANK('Funding Info'!ES14),"",'Funding Info'!ES14)</f>
        <v/>
      </c>
      <c r="H13" s="104">
        <f>+IF(ISBLANK('Funding Info'!ET14),"",'Funding Info'!ET14)</f>
        <v>0</v>
      </c>
      <c r="I13" s="95" t="str">
        <f>+IF(ISBLANK('Funding Info'!LE14),"",'Funding Info'!LE14)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Info'!ER15),"",'Funding Info'!ER15)</f>
        <v/>
      </c>
      <c r="G14" s="104" t="str">
        <f>+IF(ISBLANK('Funding Info'!ES15),"",'Funding Info'!ES15)</f>
        <v/>
      </c>
      <c r="H14" s="104">
        <f>+IF(ISBLANK('Funding Info'!ET15),"",'Funding Info'!ET15)</f>
        <v>0</v>
      </c>
      <c r="I14" s="95" t="str">
        <f>+IF(ISBLANK('Funding Info'!LE15),"",'Funding Info'!LE15)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Info'!ER16),"",'Funding Info'!ER16)</f>
        <v>7914</v>
      </c>
      <c r="G15" s="104" t="str">
        <f>+IF(ISBLANK('Funding Info'!ES16),"",'Funding Info'!ES16)</f>
        <v/>
      </c>
      <c r="H15" s="104">
        <f>+IF(ISBLANK('Funding Info'!ET16),"",'Funding Info'!ET16)</f>
        <v>7914</v>
      </c>
      <c r="I15" s="95" t="str">
        <f>+IF(ISBLANK('Funding Info'!LE16),"",'Funding Info'!LE16)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Info'!ER17),"",'Funding Info'!ER17)</f>
        <v/>
      </c>
      <c r="G16" s="104" t="str">
        <f>+IF(ISBLANK('Funding Info'!ES17),"",'Funding Info'!ES17)</f>
        <v/>
      </c>
      <c r="H16" s="104">
        <f>+IF(ISBLANK('Funding Info'!ET17),"",'Funding Info'!ET17)</f>
        <v>0</v>
      </c>
      <c r="I16" s="95" t="str">
        <f>+IF(ISBLANK('Funding Info'!LE17),"",'Funding Info'!LE17)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Info'!ER18),"",'Funding Info'!ER18)</f>
        <v>12445</v>
      </c>
      <c r="G17" s="104" t="str">
        <f>+IF(ISBLANK('Funding Info'!ES18),"",'Funding Info'!ES18)</f>
        <v/>
      </c>
      <c r="H17" s="104">
        <f>+IF(ISBLANK('Funding Info'!ET18),"",'Funding Info'!ET18)</f>
        <v>12445</v>
      </c>
      <c r="I17" s="95" t="str">
        <f>+IF(ISBLANK('Funding Info'!LE18),"",'Funding Info'!LE18)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Info'!ER19),"",'Funding Info'!ER19)</f>
        <v/>
      </c>
      <c r="G18" s="104" t="str">
        <f>+IF(ISBLANK('Funding Info'!ES19),"",'Funding Info'!ES19)</f>
        <v/>
      </c>
      <c r="H18" s="104">
        <f>+IF(ISBLANK('Funding Info'!ET19),"",'Funding Info'!ET19)</f>
        <v>0</v>
      </c>
      <c r="I18" s="95" t="str">
        <f>+IF(ISBLANK('Funding Info'!LE19),"",'Funding Info'!LE19)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Info'!ER23),"",'Funding Info'!ER23)</f>
        <v/>
      </c>
      <c r="G19" s="104" t="str">
        <f>+IF(ISBLANK('Funding Info'!ES23),"",'Funding Info'!ES23)</f>
        <v/>
      </c>
      <c r="H19" s="104">
        <f>+IF(ISBLANK('Funding Info'!ET23),"",'Funding Info'!ET23)</f>
        <v>0</v>
      </c>
      <c r="I19" s="95" t="str">
        <f>+IF(ISBLANK('Funding Info'!LE23),"",'Funding Info'!LE23)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Info'!ER24),"",'Funding Info'!ER24)</f>
        <v/>
      </c>
      <c r="G20" s="104" t="str">
        <f>+IF(ISBLANK('Funding Info'!ES24),"",'Funding Info'!ES24)</f>
        <v/>
      </c>
      <c r="H20" s="104">
        <f>+IF(ISBLANK('Funding Info'!ET24),"",'Funding Info'!ET24)</f>
        <v>0</v>
      </c>
      <c r="I20" s="95" t="str">
        <f>+IF(ISBLANK('Funding Info'!LE24),"",'Funding Info'!LE24)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Info'!ER25),"",'Funding Info'!ER25)</f>
        <v/>
      </c>
      <c r="G21" s="104" t="str">
        <f>+IF(ISBLANK('Funding Info'!ES25),"",'Funding Info'!ES25)</f>
        <v/>
      </c>
      <c r="H21" s="104">
        <f>+IF(ISBLANK('Funding Info'!ET25),"",'Funding Info'!ET25)</f>
        <v>0</v>
      </c>
      <c r="I21" s="95" t="str">
        <f>+IF(ISBLANK('Funding Info'!LE25),"",'Funding Info'!LE25)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Info'!ER26),"",'Funding Info'!ER26)</f>
        <v/>
      </c>
      <c r="G22" s="104" t="str">
        <f>+IF(ISBLANK('Funding Info'!ES26),"",'Funding Info'!ES26)</f>
        <v/>
      </c>
      <c r="H22" s="104">
        <f>+IF(ISBLANK('Funding Info'!ET26),"",'Funding Info'!ET26)</f>
        <v>0</v>
      </c>
      <c r="I22" s="95" t="str">
        <f>+IF(ISBLANK('Funding Info'!LE26),"",'Funding Info'!LE26)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Info'!ER27),"",'Funding Info'!ER27)</f>
        <v/>
      </c>
      <c r="G23" s="104" t="str">
        <f>+IF(ISBLANK('Funding Info'!ES27),"",'Funding Info'!ES27)</f>
        <v/>
      </c>
      <c r="H23" s="104">
        <f>+IF(ISBLANK('Funding Info'!ET27),"",'Funding Info'!ET27)</f>
        <v>0</v>
      </c>
      <c r="I23" s="95" t="str">
        <f>+IF(ISBLANK('Funding Info'!LE27),"",'Funding Info'!LE27)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Info'!ER28),"",'Funding Info'!ER28)</f>
        <v/>
      </c>
      <c r="G24" s="104" t="str">
        <f>+IF(ISBLANK('Funding Info'!ES28),"",'Funding Info'!ES28)</f>
        <v/>
      </c>
      <c r="H24" s="104">
        <f>+IF(ISBLANK('Funding Info'!ET28),"",'Funding Info'!ET28)</f>
        <v>0</v>
      </c>
      <c r="I24" s="95" t="str">
        <f>+IF(ISBLANK('Funding Info'!LE28),"",'Funding Info'!LE28)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Info'!ER29),"",'Funding Info'!ER29)</f>
        <v/>
      </c>
      <c r="G25" s="104" t="str">
        <f>+IF(ISBLANK('Funding Info'!ES29),"",'Funding Info'!ES29)</f>
        <v/>
      </c>
      <c r="H25" s="104">
        <f>+IF(ISBLANK('Funding Info'!ET29),"",'Funding Info'!ET29)</f>
        <v>0</v>
      </c>
      <c r="I25" s="95" t="str">
        <f>+IF(ISBLANK('Funding Info'!LE29),"",'Funding Info'!LE29)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Info'!ER30),"",'Funding Info'!ER30)</f>
        <v/>
      </c>
      <c r="G26" s="104" t="str">
        <f>+IF(ISBLANK('Funding Info'!ES30),"",'Funding Info'!ES30)</f>
        <v/>
      </c>
      <c r="H26" s="104">
        <f>+IF(ISBLANK('Funding Info'!ET30),"",'Funding Info'!ET30)</f>
        <v>0</v>
      </c>
      <c r="I26" s="95" t="str">
        <f>+IF(ISBLANK('Funding Info'!LE30),"",'Funding Info'!LE30)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Info'!ER31),"",'Funding Info'!ER31)</f>
        <v/>
      </c>
      <c r="G27" s="104" t="str">
        <f>+IF(ISBLANK('Funding Info'!ES31),"",'Funding Info'!ES31)</f>
        <v/>
      </c>
      <c r="H27" s="104">
        <f>+IF(ISBLANK('Funding Info'!ET31),"",'Funding Info'!ET31)</f>
        <v>0</v>
      </c>
      <c r="I27" s="95" t="str">
        <f>+IF(ISBLANK('Funding Info'!LE31),"",'Funding Info'!LE31)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Info'!ER32),"",'Funding Info'!ER32)</f>
        <v/>
      </c>
      <c r="G28" s="104" t="str">
        <f>+IF(ISBLANK('Funding Info'!ES32),"",'Funding Info'!ES32)</f>
        <v/>
      </c>
      <c r="H28" s="104">
        <f>+IF(ISBLANK('Funding Info'!ET32),"",'Funding Info'!ET32)</f>
        <v>0</v>
      </c>
      <c r="I28" s="95" t="str">
        <f>+IF(ISBLANK('Funding Info'!LE32),"",'Funding Info'!LE32)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Info'!ER33),"",'Funding Info'!ER33)</f>
        <v/>
      </c>
      <c r="G29" s="104" t="str">
        <f>+IF(ISBLANK('Funding Info'!ES33),"",'Funding Info'!ES33)</f>
        <v/>
      </c>
      <c r="H29" s="104">
        <f>+IF(ISBLANK('Funding Info'!ET33),"",'Funding Info'!ET33)</f>
        <v>0</v>
      </c>
      <c r="I29" s="95" t="str">
        <f>+IF(ISBLANK('Funding Info'!LE33),"",'Funding Info'!LE33)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Info'!ER35),"",'Funding Info'!ER35)</f>
        <v/>
      </c>
      <c r="G30" s="104" t="str">
        <f>+IF(ISBLANK('Funding Info'!ES35),"",'Funding Info'!ES35)</f>
        <v/>
      </c>
      <c r="H30" s="104">
        <f>+IF(ISBLANK('Funding Info'!ET35),"",'Funding Info'!ET35)</f>
        <v>0</v>
      </c>
      <c r="I30" s="95" t="str">
        <f>+IF(ISBLANK('Funding Info'!LE35),"",'Funding Info'!LE35)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Info'!ER36),"",'Funding Info'!ER36)</f>
        <v/>
      </c>
      <c r="G31" s="104" t="str">
        <f>+IF(ISBLANK('Funding Info'!ES36),"",'Funding Info'!ES36)</f>
        <v/>
      </c>
      <c r="H31" s="104">
        <f>+IF(ISBLANK('Funding Info'!ET36),"",'Funding Info'!ET36)</f>
        <v>0</v>
      </c>
      <c r="I31" s="95" t="str">
        <f>+IF(ISBLANK('Funding Info'!LE36),"",'Funding Info'!LE36)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Info'!ER37),"",'Funding Info'!ER37)</f>
        <v/>
      </c>
      <c r="G32" s="104" t="str">
        <f>+IF(ISBLANK('Funding Info'!ES37),"",'Funding Info'!ES37)</f>
        <v/>
      </c>
      <c r="H32" s="104">
        <f>+IF(ISBLANK('Funding Info'!ET37),"",'Funding Info'!ET37)</f>
        <v>0</v>
      </c>
      <c r="I32" s="95" t="str">
        <f>+IF(ISBLANK('Funding Info'!LE37),"",'Funding Info'!LE37)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Info'!ER38),"",'Funding Info'!ER38)</f>
        <v/>
      </c>
      <c r="G33" s="104" t="str">
        <f>+IF(ISBLANK('Funding Info'!ES38),"",'Funding Info'!ES38)</f>
        <v/>
      </c>
      <c r="H33" s="104">
        <f>+IF(ISBLANK('Funding Info'!ET38),"",'Funding Info'!ET38)</f>
        <v>0</v>
      </c>
      <c r="I33" s="95" t="str">
        <f>+IF(ISBLANK('Funding Info'!LE38),"",'Funding Info'!LE38)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Info'!ER39),"",'Funding Info'!ER39)</f>
        <v/>
      </c>
      <c r="G34" s="104" t="str">
        <f>+IF(ISBLANK('Funding Info'!ES39),"",'Funding Info'!ES39)</f>
        <v/>
      </c>
      <c r="H34" s="104">
        <f>+IF(ISBLANK('Funding Info'!ET39),"",'Funding Info'!ET39)</f>
        <v>0</v>
      </c>
      <c r="I34" s="95" t="str">
        <f>+IF(ISBLANK('Funding Info'!LE39),"",'Funding Info'!LE39)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23321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90" zoomScaleNormal="90" workbookViewId="0">
      <selection activeCell="A37" sqref="A37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11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[1]Overview!B52</f>
        <v>Milwaukee City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[1]Overview!C52</f>
        <v>256107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Info'!EU3),"",'Funding Info'!EU3)</f>
        <v>250489</v>
      </c>
      <c r="G5" s="104" t="str">
        <f>+IF(ISBLANK('Funding Info'!EV3),"",'Funding Info'!EV3)</f>
        <v/>
      </c>
      <c r="H5" s="104">
        <f>+IF(ISBLANK('Funding Info'!EW3),"",'Funding Info'!EW3)</f>
        <v>250489</v>
      </c>
      <c r="I5" s="95" t="str">
        <f>+IF(ISBLANK('Funding Info'!LF3),"",'Funding Info'!LF3)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Info'!EU5),"",'Funding Info'!EU5)</f>
        <v/>
      </c>
      <c r="G6" s="104" t="str">
        <f>+IF(ISBLANK('Funding Info'!EV5),"",'Funding Info'!EV5)</f>
        <v/>
      </c>
      <c r="H6" s="104">
        <f>+IF(ISBLANK('Funding Info'!EW5),"",'Funding Info'!EW5)</f>
        <v>0</v>
      </c>
      <c r="I6" s="95" t="str">
        <f>+IF(ISBLANK('Funding Info'!LF5),"",'Funding Info'!LF5)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Info'!EU7),"",'Funding Info'!EU7)</f>
        <v/>
      </c>
      <c r="G7" s="104" t="str">
        <f>+IF(ISBLANK('Funding Info'!EV7),"",'Funding Info'!EV7)</f>
        <v/>
      </c>
      <c r="H7" s="104">
        <f>+IF(ISBLANK('Funding Info'!EW7),"",'Funding Info'!EW7)</f>
        <v>0</v>
      </c>
      <c r="I7" s="95" t="str">
        <f>+IF(ISBLANK('Funding Info'!LF7),"",'Funding Info'!LF7)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Info'!EU8),"",'Funding Info'!EU8)</f>
        <v>30000</v>
      </c>
      <c r="G8" s="104" t="str">
        <f>+IF(ISBLANK('Funding Info'!EV8),"",'Funding Info'!EV8)</f>
        <v/>
      </c>
      <c r="H8" s="104">
        <f>+IF(ISBLANK('Funding Info'!EW8),"",'Funding Info'!EW8)</f>
        <v>30000</v>
      </c>
      <c r="I8" s="95" t="str">
        <f>+IF(ISBLANK('Funding Info'!LF8),"",'Funding Info'!LF8)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>
        <f>+IF(ISBLANK('Funding Info'!EU9),"",'Funding Info'!EU9)</f>
        <v>160000</v>
      </c>
      <c r="G9" s="104" t="str">
        <f>+IF(ISBLANK('Funding Info'!EV9),"",'Funding Info'!EV9)</f>
        <v/>
      </c>
      <c r="H9" s="104">
        <f>+IF(ISBLANK('Funding Info'!EW9),"",'Funding Info'!EW9)</f>
        <v>160000</v>
      </c>
      <c r="I9" s="95" t="str">
        <f>+IF(ISBLANK('Funding Info'!LF9),"",'Funding Info'!LF9)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Info'!EU10),"",'Funding Info'!EU10)</f>
        <v/>
      </c>
      <c r="G10" s="104" t="str">
        <f>+IF(ISBLANK('Funding Info'!EV10),"",'Funding Info'!EV10)</f>
        <v/>
      </c>
      <c r="H10" s="104">
        <f>+IF(ISBLANK('Funding Info'!EW10),"",'Funding Info'!EW10)</f>
        <v>0</v>
      </c>
      <c r="I10" s="95" t="str">
        <f>+IF(ISBLANK('Funding Info'!LF10),"",'Funding Info'!LF10)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Info'!EU11),"",'Funding Info'!EU11)</f>
        <v/>
      </c>
      <c r="G11" s="104" t="str">
        <f>+IF(ISBLANK('Funding Info'!EV11),"",'Funding Info'!EV11)</f>
        <v/>
      </c>
      <c r="H11" s="104">
        <f>+IF(ISBLANK('Funding Info'!EW11),"",'Funding Info'!EW11)</f>
        <v>0</v>
      </c>
      <c r="I11" s="95" t="str">
        <f>+IF(ISBLANK('Funding Info'!LF11),"",'Funding Info'!LF11)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Info'!EU13),"",'Funding Info'!EU13)</f>
        <v/>
      </c>
      <c r="G12" s="104" t="str">
        <f>+IF(ISBLANK('Funding Info'!EV13),"",'Funding Info'!EV13)</f>
        <v/>
      </c>
      <c r="H12" s="104">
        <f>+IF(ISBLANK('Funding Info'!EW13),"",'Funding Info'!EW13)</f>
        <v>0</v>
      </c>
      <c r="I12" s="95" t="str">
        <f>+IF(ISBLANK('Funding Info'!LF13),"",'Funding Info'!LF13)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Info'!EU14),"",'Funding Info'!EU14)</f>
        <v/>
      </c>
      <c r="G13" s="104" t="str">
        <f>+IF(ISBLANK('Funding Info'!EV14),"",'Funding Info'!EV14)</f>
        <v/>
      </c>
      <c r="H13" s="104">
        <f>+IF(ISBLANK('Funding Info'!EW14),"",'Funding Info'!EW14)</f>
        <v>0</v>
      </c>
      <c r="I13" s="95" t="str">
        <f>+IF(ISBLANK('Funding Info'!LF14),"",'Funding Info'!LF14)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Info'!EU15),"",'Funding Info'!EU15)</f>
        <v/>
      </c>
      <c r="G14" s="104" t="str">
        <f>+IF(ISBLANK('Funding Info'!EV15),"",'Funding Info'!EV15)</f>
        <v/>
      </c>
      <c r="H14" s="104">
        <f>+IF(ISBLANK('Funding Info'!EW15),"",'Funding Info'!EW15)</f>
        <v>0</v>
      </c>
      <c r="I14" s="95" t="str">
        <f>+IF(ISBLANK('Funding Info'!LF15),"",'Funding Info'!LF15)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Info'!EU16),"",'Funding Info'!EU16)</f>
        <v>235947</v>
      </c>
      <c r="G15" s="104" t="str">
        <f>+IF(ISBLANK('Funding Info'!EV16),"",'Funding Info'!EV16)</f>
        <v/>
      </c>
      <c r="H15" s="104">
        <f>+IF(ISBLANK('Funding Info'!EW16),"",'Funding Info'!EW16)</f>
        <v>235947</v>
      </c>
      <c r="I15" s="95" t="str">
        <f>+IF(ISBLANK('Funding Info'!LF16),"",'Funding Info'!LF16)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>
        <f>+IF(ISBLANK('Funding Info'!EU17),"",'Funding Info'!EU17)</f>
        <v>223715</v>
      </c>
      <c r="G16" s="104">
        <f>+IF(ISBLANK('Funding Info'!EV17),"",'Funding Info'!EV17)</f>
        <v>111858</v>
      </c>
      <c r="H16" s="104">
        <f>+IF(ISBLANK('Funding Info'!EW17),"",'Funding Info'!EW17)</f>
        <v>335573</v>
      </c>
      <c r="I16" s="95" t="str">
        <f>+IF(ISBLANK('Funding Info'!LF17),"",'Funding Info'!LF17)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Info'!EU18),"",'Funding Info'!EU18)</f>
        <v>447183</v>
      </c>
      <c r="G17" s="104" t="str">
        <f>+IF(ISBLANK('Funding Info'!EV18),"",'Funding Info'!EV18)</f>
        <v/>
      </c>
      <c r="H17" s="104">
        <f>+IF(ISBLANK('Funding Info'!EW18),"",'Funding Info'!EW18)</f>
        <v>447183</v>
      </c>
      <c r="I17" s="95" t="str">
        <f>+IF(ISBLANK('Funding Info'!LF18),"",'Funding Info'!LF18)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Info'!EU19),"",'Funding Info'!EU19)</f>
        <v/>
      </c>
      <c r="G18" s="104" t="str">
        <f>+IF(ISBLANK('Funding Info'!EV19),"",'Funding Info'!EV19)</f>
        <v/>
      </c>
      <c r="H18" s="104">
        <f>+IF(ISBLANK('Funding Info'!EW19),"",'Funding Info'!EW19)</f>
        <v>0</v>
      </c>
      <c r="I18" s="95" t="str">
        <f>+IF(ISBLANK('Funding Info'!LF19),"",'Funding Info'!LF19)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>
        <f>+IF(ISBLANK('Funding Info'!EU23),"",'Funding Info'!EU23)</f>
        <v>61189</v>
      </c>
      <c r="G19" s="104" t="str">
        <f>+IF(ISBLANK('Funding Info'!EV23),"",'Funding Info'!EV23)</f>
        <v/>
      </c>
      <c r="H19" s="104">
        <f>+IF(ISBLANK('Funding Info'!EW23),"",'Funding Info'!EW23)</f>
        <v>61189</v>
      </c>
      <c r="I19" s="95" t="str">
        <f>+IF(ISBLANK('Funding Info'!LF23),"",'Funding Info'!LF23)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Info'!EU24),"",'Funding Info'!EU24)</f>
        <v/>
      </c>
      <c r="G20" s="104" t="str">
        <f>+IF(ISBLANK('Funding Info'!EV24),"",'Funding Info'!EV24)</f>
        <v/>
      </c>
      <c r="H20" s="104">
        <f>+IF(ISBLANK('Funding Info'!EW24),"",'Funding Info'!EW24)</f>
        <v>0</v>
      </c>
      <c r="I20" s="95" t="str">
        <f>+IF(ISBLANK('Funding Info'!LF24),"",'Funding Info'!LF24)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Info'!EU25),"",'Funding Info'!EU25)</f>
        <v/>
      </c>
      <c r="G21" s="104" t="str">
        <f>+IF(ISBLANK('Funding Info'!EV25),"",'Funding Info'!EV25)</f>
        <v/>
      </c>
      <c r="H21" s="104">
        <f>+IF(ISBLANK('Funding Info'!EW25),"",'Funding Info'!EW25)</f>
        <v>0</v>
      </c>
      <c r="I21" s="95" t="str">
        <f>+IF(ISBLANK('Funding Info'!LF25),"",'Funding Info'!LF25)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Info'!EU26),"",'Funding Info'!EU26)</f>
        <v/>
      </c>
      <c r="G22" s="104" t="str">
        <f>+IF(ISBLANK('Funding Info'!EV26),"",'Funding Info'!EV26)</f>
        <v/>
      </c>
      <c r="H22" s="104">
        <f>+IF(ISBLANK('Funding Info'!EW26),"",'Funding Info'!EW26)</f>
        <v>0</v>
      </c>
      <c r="I22" s="95" t="str">
        <f>+IF(ISBLANK('Funding Info'!LF26),"",'Funding Info'!LF26)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Info'!EU27),"",'Funding Info'!EU27)</f>
        <v/>
      </c>
      <c r="G23" s="104" t="str">
        <f>+IF(ISBLANK('Funding Info'!EV27),"",'Funding Info'!EV27)</f>
        <v/>
      </c>
      <c r="H23" s="104">
        <f>+IF(ISBLANK('Funding Info'!EW27),"",'Funding Info'!EW27)</f>
        <v>0</v>
      </c>
      <c r="I23" s="95" t="str">
        <f>+IF(ISBLANK('Funding Info'!LF27),"",'Funding Info'!LF27)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Info'!EU28),"",'Funding Info'!EU28)</f>
        <v/>
      </c>
      <c r="G24" s="104" t="str">
        <f>+IF(ISBLANK('Funding Info'!EV28),"",'Funding Info'!EV28)</f>
        <v/>
      </c>
      <c r="H24" s="104">
        <f>+IF(ISBLANK('Funding Info'!EW28),"",'Funding Info'!EW28)</f>
        <v>0</v>
      </c>
      <c r="I24" s="95" t="str">
        <f>+IF(ISBLANK('Funding Info'!LF28),"",'Funding Info'!LF28)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Info'!EU29),"",'Funding Info'!EU29)</f>
        <v/>
      </c>
      <c r="G25" s="104" t="str">
        <f>+IF(ISBLANK('Funding Info'!EV29),"",'Funding Info'!EV29)</f>
        <v/>
      </c>
      <c r="H25" s="104">
        <f>+IF(ISBLANK('Funding Info'!EW29),"",'Funding Info'!EW29)</f>
        <v>0</v>
      </c>
      <c r="I25" s="95" t="str">
        <f>+IF(ISBLANK('Funding Info'!LF29),"",'Funding Info'!LF29)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Info'!EU30),"",'Funding Info'!EU30)</f>
        <v/>
      </c>
      <c r="G26" s="104" t="str">
        <f>+IF(ISBLANK('Funding Info'!EV30),"",'Funding Info'!EV30)</f>
        <v/>
      </c>
      <c r="H26" s="104">
        <f>+IF(ISBLANK('Funding Info'!EW30),"",'Funding Info'!EW30)</f>
        <v>0</v>
      </c>
      <c r="I26" s="95" t="str">
        <f>+IF(ISBLANK('Funding Info'!LF30),"",'Funding Info'!LF30)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Info'!EU31),"",'Funding Info'!EU31)</f>
        <v/>
      </c>
      <c r="G27" s="104" t="str">
        <f>+IF(ISBLANK('Funding Info'!EV31),"",'Funding Info'!EV31)</f>
        <v/>
      </c>
      <c r="H27" s="104">
        <f>+IF(ISBLANK('Funding Info'!EW31),"",'Funding Info'!EW31)</f>
        <v>0</v>
      </c>
      <c r="I27" s="95" t="str">
        <f>+IF(ISBLANK('Funding Info'!LF31),"",'Funding Info'!LF31)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Info'!EU32),"",'Funding Info'!EU32)</f>
        <v>7500</v>
      </c>
      <c r="G28" s="104" t="str">
        <f>+IF(ISBLANK('Funding Info'!EV32),"",'Funding Info'!EV32)</f>
        <v/>
      </c>
      <c r="H28" s="104">
        <f>+IF(ISBLANK('Funding Info'!EW32),"",'Funding Info'!EW32)</f>
        <v>7500</v>
      </c>
      <c r="I28" s="95" t="str">
        <f>+IF(ISBLANK('Funding Info'!LF32),"",'Funding Info'!LF32)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Info'!EU33),"",'Funding Info'!EU33)</f>
        <v/>
      </c>
      <c r="G29" s="104" t="str">
        <f>+IF(ISBLANK('Funding Info'!EV33),"",'Funding Info'!EV33)</f>
        <v/>
      </c>
      <c r="H29" s="104">
        <f>+IF(ISBLANK('Funding Info'!EW33),"",'Funding Info'!EW33)</f>
        <v>0</v>
      </c>
      <c r="I29" s="95" t="str">
        <f>+IF(ISBLANK('Funding Info'!LF33),"",'Funding Info'!LF33)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Info'!EU35),"",'Funding Info'!EU35)</f>
        <v/>
      </c>
      <c r="G30" s="104" t="str">
        <f>+IF(ISBLANK('Funding Info'!EV35),"",'Funding Info'!EV35)</f>
        <v/>
      </c>
      <c r="H30" s="104">
        <f>+IF(ISBLANK('Funding Info'!EW35),"",'Funding Info'!EW35)</f>
        <v>0</v>
      </c>
      <c r="I30" s="95" t="str">
        <f>+IF(ISBLANK('Funding Info'!LF35),"",'Funding Info'!LF35)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Info'!EU36),"",'Funding Info'!EU36)</f>
        <v>1530044</v>
      </c>
      <c r="G31" s="104">
        <f>+IF(ISBLANK('Funding Info'!EV36),"",'Funding Info'!EV36)</f>
        <v>-124902</v>
      </c>
      <c r="H31" s="104">
        <f>+IF(ISBLANK('Funding Info'!EW36),"",'Funding Info'!EW36)</f>
        <v>1405142</v>
      </c>
      <c r="I31" s="95" t="str">
        <f>+IF(ISBLANK('Funding Info'!LF36),"",'Funding Info'!LF36)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>
        <f>+IF(ISBLANK('Funding Info'!EU37),"",'Funding Info'!EU37)</f>
        <v>142026</v>
      </c>
      <c r="G32" s="104" t="str">
        <f>+IF(ISBLANK('Funding Info'!EV37),"",'Funding Info'!EV37)</f>
        <v/>
      </c>
      <c r="H32" s="104">
        <f>+IF(ISBLANK('Funding Info'!EW37),"",'Funding Info'!EW37)</f>
        <v>142026</v>
      </c>
      <c r="I32" s="95" t="str">
        <f>+IF(ISBLANK('Funding Info'!LF37),"",'Funding Info'!LF37)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Info'!EU38),"",'Funding Info'!EU38)</f>
        <v/>
      </c>
      <c r="G33" s="104" t="str">
        <f>+IF(ISBLANK('Funding Info'!EV38),"",'Funding Info'!EV38)</f>
        <v/>
      </c>
      <c r="H33" s="104">
        <f>+IF(ISBLANK('Funding Info'!EW38),"",'Funding Info'!EW38)</f>
        <v>0</v>
      </c>
      <c r="I33" s="95" t="str">
        <f>+IF(ISBLANK('Funding Info'!LF38),"",'Funding Info'!LF38)</f>
        <v/>
      </c>
      <c r="J33" s="102" t="str">
        <f>+IF(ISBLANK('Funding Info'!F38),"",'Funding Info'!F38)</f>
        <v>10/30/201X</v>
      </c>
    </row>
    <row r="34" spans="1:10" s="231" customFormat="1">
      <c r="A34" s="237" t="s">
        <v>489</v>
      </c>
      <c r="B34" s="233">
        <v>191000</v>
      </c>
      <c r="C34" s="232">
        <v>860</v>
      </c>
      <c r="D34" s="231" t="s">
        <v>487</v>
      </c>
      <c r="F34" s="238">
        <v>36789</v>
      </c>
      <c r="G34" s="238"/>
      <c r="H34" s="238">
        <v>36789</v>
      </c>
      <c r="I34" s="232"/>
      <c r="J34" s="236">
        <v>43555</v>
      </c>
    </row>
    <row r="35" spans="1:10" s="231" customFormat="1">
      <c r="A35" s="237" t="s">
        <v>490</v>
      </c>
      <c r="B35" s="233">
        <v>152003</v>
      </c>
      <c r="C35" s="232">
        <v>860</v>
      </c>
      <c r="D35" s="231" t="s">
        <v>487</v>
      </c>
      <c r="F35" s="238">
        <v>36000</v>
      </c>
      <c r="G35" s="238"/>
      <c r="H35" s="238">
        <v>36000</v>
      </c>
      <c r="I35" s="232"/>
      <c r="J35" s="236">
        <v>43555</v>
      </c>
    </row>
    <row r="36" spans="1:10" s="231" customFormat="1">
      <c r="A36" s="237" t="s">
        <v>491</v>
      </c>
      <c r="B36" s="233">
        <v>152009</v>
      </c>
      <c r="C36" s="232">
        <v>860</v>
      </c>
      <c r="D36" s="231" t="s">
        <v>487</v>
      </c>
      <c r="F36" s="238">
        <v>102000</v>
      </c>
      <c r="G36" s="238"/>
      <c r="H36" s="238">
        <v>102000</v>
      </c>
      <c r="I36" s="232"/>
      <c r="J36" s="236">
        <v>43555</v>
      </c>
    </row>
    <row r="37" spans="1:10" s="231" customFormat="1">
      <c r="A37" s="237"/>
      <c r="B37" s="233"/>
      <c r="C37" s="232"/>
      <c r="F37" s="238"/>
      <c r="G37" s="238"/>
      <c r="H37" s="238"/>
      <c r="I37" s="232"/>
      <c r="J37" s="236"/>
    </row>
    <row r="38" spans="1:10">
      <c r="A38" s="103" t="str">
        <f>+IF(ISBLANK('Funding Info'!A39),"",'Funding Info'!A39)</f>
        <v/>
      </c>
      <c r="B38" s="96" t="str">
        <f>+IF(ISBLANK('Funding Info'!B39),"",'Funding Info'!B39)</f>
        <v/>
      </c>
      <c r="C38" s="95" t="e">
        <f>+IF(ISBLANK('Funding Info'!C39),"",'Funding Info'!C39)+60</f>
        <v>#VALUE!</v>
      </c>
      <c r="D38" s="90" t="str">
        <f>+IF(ISBLANK('Funding Info'!D39),"",'Funding Info'!D39)</f>
        <v/>
      </c>
      <c r="E38" s="90" t="str">
        <f>+IF(ISBLANK('Funding Info'!E39),"",'Funding Info'!E39)</f>
        <v/>
      </c>
      <c r="F38" s="104" t="str">
        <f>+IF(ISBLANK('Funding Info'!EU39),"",'Funding Info'!EU39)</f>
        <v/>
      </c>
      <c r="G38" s="104" t="str">
        <f>+IF(ISBLANK('Funding Info'!EV39),"",'Funding Info'!EV39)</f>
        <v/>
      </c>
      <c r="H38" s="104">
        <f>+IF(ISBLANK('Funding Info'!EW39),"",'Funding Info'!EW39)</f>
        <v>0</v>
      </c>
      <c r="I38" s="95" t="str">
        <f>+IF(ISBLANK('Funding Info'!LF39),"",'Funding Info'!LF39)</f>
        <v/>
      </c>
      <c r="J38" s="102" t="str">
        <f>+IF(ISBLANK('Funding Info'!F39),"",'Funding Info'!F39)</f>
        <v/>
      </c>
    </row>
    <row r="39" spans="1:10">
      <c r="A39" s="106"/>
      <c r="D39" s="306" t="s">
        <v>408</v>
      </c>
      <c r="E39" s="307"/>
      <c r="F39" s="159"/>
      <c r="G39" s="159"/>
      <c r="H39" s="105">
        <f>SUM(H5:H38)</f>
        <v>3249838</v>
      </c>
      <c r="I39" s="110"/>
      <c r="J39" s="102"/>
    </row>
    <row r="40" spans="1:10">
      <c r="J40" s="102"/>
    </row>
    <row r="41" spans="1:10">
      <c r="J41" s="102"/>
    </row>
    <row r="42" spans="1:10">
      <c r="J42" s="102"/>
    </row>
    <row r="43" spans="1:10">
      <c r="J43" s="102"/>
    </row>
    <row r="44" spans="1:10">
      <c r="J44" s="102"/>
    </row>
    <row r="45" spans="1:10">
      <c r="J45" s="102"/>
    </row>
    <row r="46" spans="1:10">
      <c r="J46" s="102"/>
    </row>
  </sheetData>
  <mergeCells count="2">
    <mergeCell ref="A2:J2"/>
    <mergeCell ref="D39:E39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[1]Overview!B53</f>
        <v>Monroe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[1]Overview!C53</f>
        <v>41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Info'!EX3),"",'Funding Info'!EX3)</f>
        <v>5980</v>
      </c>
      <c r="G5" s="104" t="str">
        <f>+IF(ISBLANK('Funding Info'!EY3),"",'Funding Info'!EY3)</f>
        <v/>
      </c>
      <c r="H5" s="104">
        <f>+IF(ISBLANK('Funding Info'!EZ3),"",'Funding Info'!EZ3)</f>
        <v>5980</v>
      </c>
      <c r="I5" s="95" t="str">
        <f>+IF(ISBLANK('Funding Info'!LG3),"",'Funding Info'!LG3)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Info'!EX5),"",'Funding Info'!EX5)</f>
        <v/>
      </c>
      <c r="G6" s="104" t="str">
        <f>+IF(ISBLANK('Funding Info'!EY5),"",'Funding Info'!EY5)</f>
        <v/>
      </c>
      <c r="H6" s="104">
        <f>+IF(ISBLANK('Funding Info'!EZ5),"",'Funding Info'!EZ5)</f>
        <v>0</v>
      </c>
      <c r="I6" s="95" t="str">
        <f>+IF(ISBLANK('Funding Info'!LG5),"",'Funding Info'!LG5)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Info'!EX7),"",'Funding Info'!EX7)</f>
        <v/>
      </c>
      <c r="G7" s="104" t="str">
        <f>+IF(ISBLANK('Funding Info'!EY7),"",'Funding Info'!EY7)</f>
        <v/>
      </c>
      <c r="H7" s="104">
        <f>+IF(ISBLANK('Funding Info'!EZ7),"",'Funding Info'!EZ7)</f>
        <v>0</v>
      </c>
      <c r="I7" s="95" t="str">
        <f>+IF(ISBLANK('Funding Info'!LG7),"",'Funding Info'!LG7)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Info'!EX8),"",'Funding Info'!EX8)</f>
        <v/>
      </c>
      <c r="G8" s="104" t="str">
        <f>+IF(ISBLANK('Funding Info'!EY8),"",'Funding Info'!EY8)</f>
        <v/>
      </c>
      <c r="H8" s="104">
        <f>+IF(ISBLANK('Funding Info'!EZ8),"",'Funding Info'!EZ8)</f>
        <v>0</v>
      </c>
      <c r="I8" s="95" t="str">
        <f>+IF(ISBLANK('Funding Info'!LG8),"",'Funding Info'!LG8)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Info'!EX9),"",'Funding Info'!EX9)</f>
        <v/>
      </c>
      <c r="G9" s="104" t="str">
        <f>+IF(ISBLANK('Funding Info'!EY9),"",'Funding Info'!EY9)</f>
        <v/>
      </c>
      <c r="H9" s="104">
        <f>+IF(ISBLANK('Funding Info'!EZ9),"",'Funding Info'!EZ9)</f>
        <v>0</v>
      </c>
      <c r="I9" s="95" t="str">
        <f>+IF(ISBLANK('Funding Info'!LG9),"",'Funding Info'!LG9)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Info'!EX10),"",'Funding Info'!EX10)</f>
        <v/>
      </c>
      <c r="G10" s="104" t="str">
        <f>+IF(ISBLANK('Funding Info'!EY10),"",'Funding Info'!EY10)</f>
        <v/>
      </c>
      <c r="H10" s="104">
        <f>+IF(ISBLANK('Funding Info'!EZ10),"",'Funding Info'!EZ10)</f>
        <v>0</v>
      </c>
      <c r="I10" s="95" t="str">
        <f>+IF(ISBLANK('Funding Info'!LG10),"",'Funding Info'!LG10)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Info'!EX11),"",'Funding Info'!EX11)</f>
        <v/>
      </c>
      <c r="G11" s="104" t="str">
        <f>+IF(ISBLANK('Funding Info'!EY11),"",'Funding Info'!EY11)</f>
        <v/>
      </c>
      <c r="H11" s="104">
        <f>+IF(ISBLANK('Funding Info'!EZ11),"",'Funding Info'!EZ11)</f>
        <v>0</v>
      </c>
      <c r="I11" s="95" t="str">
        <f>+IF(ISBLANK('Funding Info'!LG11),"",'Funding Info'!LG11)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Info'!EX13),"",'Funding Info'!EX13)</f>
        <v/>
      </c>
      <c r="G12" s="104" t="str">
        <f>+IF(ISBLANK('Funding Info'!EY13),"",'Funding Info'!EY13)</f>
        <v/>
      </c>
      <c r="H12" s="104">
        <f>+IF(ISBLANK('Funding Info'!EZ13),"",'Funding Info'!EZ13)</f>
        <v>0</v>
      </c>
      <c r="I12" s="95" t="str">
        <f>+IF(ISBLANK('Funding Info'!LG13),"",'Funding Info'!LG13)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Info'!EX14),"",'Funding Info'!EX14)</f>
        <v/>
      </c>
      <c r="G13" s="104" t="str">
        <f>+IF(ISBLANK('Funding Info'!EY14),"",'Funding Info'!EY14)</f>
        <v/>
      </c>
      <c r="H13" s="104">
        <f>+IF(ISBLANK('Funding Info'!EZ14),"",'Funding Info'!EZ14)</f>
        <v>0</v>
      </c>
      <c r="I13" s="95" t="str">
        <f>+IF(ISBLANK('Funding Info'!LG14),"",'Funding Info'!LG14)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Info'!EX15),"",'Funding Info'!EX15)</f>
        <v/>
      </c>
      <c r="G14" s="104" t="str">
        <f>+IF(ISBLANK('Funding Info'!EY15),"",'Funding Info'!EY15)</f>
        <v/>
      </c>
      <c r="H14" s="104">
        <f>+IF(ISBLANK('Funding Info'!EZ15),"",'Funding Info'!EZ15)</f>
        <v>0</v>
      </c>
      <c r="I14" s="95" t="str">
        <f>+IF(ISBLANK('Funding Info'!LG15),"",'Funding Info'!LG15)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Info'!EX16),"",'Funding Info'!EX16)</f>
        <v>13197</v>
      </c>
      <c r="G15" s="104" t="str">
        <f>+IF(ISBLANK('Funding Info'!EY16),"",'Funding Info'!EY16)</f>
        <v/>
      </c>
      <c r="H15" s="104">
        <f>+IF(ISBLANK('Funding Info'!EZ16),"",'Funding Info'!EZ16)</f>
        <v>13197</v>
      </c>
      <c r="I15" s="95" t="str">
        <f>+IF(ISBLANK('Funding Info'!LG16),"",'Funding Info'!LG16)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Info'!EX17),"",'Funding Info'!EX17)</f>
        <v/>
      </c>
      <c r="G16" s="104" t="str">
        <f>+IF(ISBLANK('Funding Info'!EY17),"",'Funding Info'!EY17)</f>
        <v/>
      </c>
      <c r="H16" s="104">
        <f>+IF(ISBLANK('Funding Info'!EZ17),"",'Funding Info'!EZ17)</f>
        <v>0</v>
      </c>
      <c r="I16" s="95" t="str">
        <f>+IF(ISBLANK('Funding Info'!LG17),"",'Funding Info'!LG17)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Info'!EX18),"",'Funding Info'!EX18)</f>
        <v>27329</v>
      </c>
      <c r="G17" s="104" t="str">
        <f>+IF(ISBLANK('Funding Info'!EY18),"",'Funding Info'!EY18)</f>
        <v/>
      </c>
      <c r="H17" s="104">
        <f>+IF(ISBLANK('Funding Info'!EZ18),"",'Funding Info'!EZ18)</f>
        <v>27329</v>
      </c>
      <c r="I17" s="95" t="str">
        <f>+IF(ISBLANK('Funding Info'!LG18),"",'Funding Info'!LG18)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Info'!EX19),"",'Funding Info'!EX19)</f>
        <v/>
      </c>
      <c r="G18" s="104" t="str">
        <f>+IF(ISBLANK('Funding Info'!EY19),"",'Funding Info'!EY19)</f>
        <v/>
      </c>
      <c r="H18" s="104">
        <f>+IF(ISBLANK('Funding Info'!EZ19),"",'Funding Info'!EZ19)</f>
        <v>0</v>
      </c>
      <c r="I18" s="95" t="str">
        <f>+IF(ISBLANK('Funding Info'!LG19),"",'Funding Info'!LG19)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Info'!EX23),"",'Funding Info'!EX23)</f>
        <v/>
      </c>
      <c r="G19" s="104" t="str">
        <f>+IF(ISBLANK('Funding Info'!EY23),"",'Funding Info'!EY23)</f>
        <v/>
      </c>
      <c r="H19" s="104">
        <f>+IF(ISBLANK('Funding Info'!EZ23),"",'Funding Info'!EZ23)</f>
        <v>0</v>
      </c>
      <c r="I19" s="95" t="str">
        <f>+IF(ISBLANK('Funding Info'!LG23),"",'Funding Info'!LG23)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Info'!EX24),"",'Funding Info'!EX24)</f>
        <v/>
      </c>
      <c r="G20" s="104" t="str">
        <f>+IF(ISBLANK('Funding Info'!EY24),"",'Funding Info'!EY24)</f>
        <v/>
      </c>
      <c r="H20" s="104">
        <f>+IF(ISBLANK('Funding Info'!EZ24),"",'Funding Info'!EZ24)</f>
        <v>0</v>
      </c>
      <c r="I20" s="95" t="str">
        <f>+IF(ISBLANK('Funding Info'!LG24),"",'Funding Info'!LG24)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Info'!EX25),"",'Funding Info'!EX25)</f>
        <v/>
      </c>
      <c r="G21" s="104" t="str">
        <f>+IF(ISBLANK('Funding Info'!EY25),"",'Funding Info'!EY25)</f>
        <v/>
      </c>
      <c r="H21" s="104">
        <f>+IF(ISBLANK('Funding Info'!EZ25),"",'Funding Info'!EZ25)</f>
        <v>0</v>
      </c>
      <c r="I21" s="95" t="str">
        <f>+IF(ISBLANK('Funding Info'!LG25),"",'Funding Info'!LG25)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Info'!EX26),"",'Funding Info'!EX26)</f>
        <v/>
      </c>
      <c r="G22" s="104" t="str">
        <f>+IF(ISBLANK('Funding Info'!EY26),"",'Funding Info'!EY26)</f>
        <v/>
      </c>
      <c r="H22" s="104">
        <f>+IF(ISBLANK('Funding Info'!EZ26),"",'Funding Info'!EZ26)</f>
        <v>0</v>
      </c>
      <c r="I22" s="95" t="str">
        <f>+IF(ISBLANK('Funding Info'!LG26),"",'Funding Info'!LG26)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Info'!EX27),"",'Funding Info'!EX27)</f>
        <v/>
      </c>
      <c r="G23" s="104" t="str">
        <f>+IF(ISBLANK('Funding Info'!EY27),"",'Funding Info'!EY27)</f>
        <v/>
      </c>
      <c r="H23" s="104">
        <f>+IF(ISBLANK('Funding Info'!EZ27),"",'Funding Info'!EZ27)</f>
        <v>0</v>
      </c>
      <c r="I23" s="95" t="str">
        <f>+IF(ISBLANK('Funding Info'!LG27),"",'Funding Info'!LG27)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Info'!EX28),"",'Funding Info'!EX28)</f>
        <v/>
      </c>
      <c r="G24" s="104" t="str">
        <f>+IF(ISBLANK('Funding Info'!EY28),"",'Funding Info'!EY28)</f>
        <v/>
      </c>
      <c r="H24" s="104">
        <f>+IF(ISBLANK('Funding Info'!EZ28),"",'Funding Info'!EZ28)</f>
        <v>0</v>
      </c>
      <c r="I24" s="95" t="str">
        <f>+IF(ISBLANK('Funding Info'!LG28),"",'Funding Info'!LG28)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Info'!EX29),"",'Funding Info'!EX29)</f>
        <v/>
      </c>
      <c r="G25" s="104" t="str">
        <f>+IF(ISBLANK('Funding Info'!EY29),"",'Funding Info'!EY29)</f>
        <v/>
      </c>
      <c r="H25" s="104">
        <f>+IF(ISBLANK('Funding Info'!EZ29),"",'Funding Info'!EZ29)</f>
        <v>0</v>
      </c>
      <c r="I25" s="95" t="str">
        <f>+IF(ISBLANK('Funding Info'!LG29),"",'Funding Info'!LG29)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Info'!EX30),"",'Funding Info'!EX30)</f>
        <v/>
      </c>
      <c r="G26" s="104" t="str">
        <f>+IF(ISBLANK('Funding Info'!EY30),"",'Funding Info'!EY30)</f>
        <v/>
      </c>
      <c r="H26" s="104">
        <f>+IF(ISBLANK('Funding Info'!EZ30),"",'Funding Info'!EZ30)</f>
        <v>0</v>
      </c>
      <c r="I26" s="95" t="str">
        <f>+IF(ISBLANK('Funding Info'!LG30),"",'Funding Info'!LG30)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Info'!EX31),"",'Funding Info'!EX31)</f>
        <v/>
      </c>
      <c r="G27" s="104" t="str">
        <f>+IF(ISBLANK('Funding Info'!EY31),"",'Funding Info'!EY31)</f>
        <v/>
      </c>
      <c r="H27" s="104">
        <f>+IF(ISBLANK('Funding Info'!EZ31),"",'Funding Info'!EZ31)</f>
        <v>0</v>
      </c>
      <c r="I27" s="95" t="str">
        <f>+IF(ISBLANK('Funding Info'!LG31),"",'Funding Info'!LG31)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Info'!EX32),"",'Funding Info'!EX32)</f>
        <v>1721</v>
      </c>
      <c r="G28" s="104" t="str">
        <f>+IF(ISBLANK('Funding Info'!EY32),"",'Funding Info'!EY32)</f>
        <v/>
      </c>
      <c r="H28" s="104">
        <f>+IF(ISBLANK('Funding Info'!EZ32),"",'Funding Info'!EZ32)</f>
        <v>1721</v>
      </c>
      <c r="I28" s="95" t="str">
        <f>+IF(ISBLANK('Funding Info'!LG32),"",'Funding Info'!LG32)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Info'!EX33),"",'Funding Info'!EX33)</f>
        <v/>
      </c>
      <c r="G29" s="104" t="str">
        <f>+IF(ISBLANK('Funding Info'!EY33),"",'Funding Info'!EY33)</f>
        <v/>
      </c>
      <c r="H29" s="104">
        <f>+IF(ISBLANK('Funding Info'!EZ33),"",'Funding Info'!EZ33)</f>
        <v>0</v>
      </c>
      <c r="I29" s="95" t="str">
        <f>+IF(ISBLANK('Funding Info'!LG33),"",'Funding Info'!LG33)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Info'!EX35),"",'Funding Info'!EX35)</f>
        <v/>
      </c>
      <c r="G30" s="104" t="str">
        <f>+IF(ISBLANK('Funding Info'!EY35),"",'Funding Info'!EY35)</f>
        <v/>
      </c>
      <c r="H30" s="104">
        <f>+IF(ISBLANK('Funding Info'!EZ35),"",'Funding Info'!EZ35)</f>
        <v>0</v>
      </c>
      <c r="I30" s="95" t="str">
        <f>+IF(ISBLANK('Funding Info'!LG35),"",'Funding Info'!LG35)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Info'!EX36),"",'Funding Info'!EX36)</f>
        <v>183901</v>
      </c>
      <c r="G31" s="104">
        <f>+IF(ISBLANK('Funding Info'!EY36),"",'Funding Info'!EY36)</f>
        <v>-15012</v>
      </c>
      <c r="H31" s="104">
        <f>+IF(ISBLANK('Funding Info'!EZ36),"",'Funding Info'!EZ36)</f>
        <v>168889</v>
      </c>
      <c r="I31" s="95" t="str">
        <f>+IF(ISBLANK('Funding Info'!LG36),"",'Funding Info'!LG36)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Info'!EX37),"",'Funding Info'!EX37)</f>
        <v/>
      </c>
      <c r="G32" s="104" t="str">
        <f>+IF(ISBLANK('Funding Info'!EY37),"",'Funding Info'!EY37)</f>
        <v/>
      </c>
      <c r="H32" s="104">
        <f>+IF(ISBLANK('Funding Info'!EZ37),"",'Funding Info'!EZ37)</f>
        <v>0</v>
      </c>
      <c r="I32" s="95" t="str">
        <f>+IF(ISBLANK('Funding Info'!LG37),"",'Funding Info'!LG37)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Info'!EX38),"",'Funding Info'!EX38)</f>
        <v/>
      </c>
      <c r="G33" s="104" t="str">
        <f>+IF(ISBLANK('Funding Info'!EY38),"",'Funding Info'!EY38)</f>
        <v/>
      </c>
      <c r="H33" s="104">
        <f>+IF(ISBLANK('Funding Info'!EZ38),"",'Funding Info'!EZ38)</f>
        <v>0</v>
      </c>
      <c r="I33" s="95" t="str">
        <f>+IF(ISBLANK('Funding Info'!LG38),"",'Funding Info'!LG38)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Info'!EX39),"",'Funding Info'!EX39)</f>
        <v/>
      </c>
      <c r="G34" s="104" t="str">
        <f>+IF(ISBLANK('Funding Info'!EY39),"",'Funding Info'!EY39)</f>
        <v/>
      </c>
      <c r="H34" s="104">
        <f>+IF(ISBLANK('Funding Info'!EZ39),"",'Funding Info'!EZ39)</f>
        <v>0</v>
      </c>
      <c r="I34" s="95" t="str">
        <f>+IF(ISBLANK('Funding Info'!LG39),"",'Funding Info'!LG39)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217116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[1]Overview!B54</f>
        <v>North Shore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[1]Overview!C54</f>
        <v>472753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Info'!FA3),"",'Funding Info'!FA3)</f>
        <v>3332</v>
      </c>
      <c r="G5" s="104" t="str">
        <f>+IF(ISBLANK('Funding Info'!FB3),"",'Funding Info'!FB3)</f>
        <v/>
      </c>
      <c r="H5" s="104">
        <f>+IF(ISBLANK('Funding Info'!FC3),"",'Funding Info'!FC3)</f>
        <v>3332</v>
      </c>
      <c r="I5" s="95" t="str">
        <f>+IF(ISBLANK('Funding Info'!LH3),"",'Funding Info'!LH3)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Info'!FA5),"",'Funding Info'!FA5)</f>
        <v/>
      </c>
      <c r="G6" s="104" t="str">
        <f>+IF(ISBLANK('Funding Info'!FB5),"",'Funding Info'!FB5)</f>
        <v/>
      </c>
      <c r="H6" s="104">
        <f>+IF(ISBLANK('Funding Info'!FC5),"",'Funding Info'!FC5)</f>
        <v>0</v>
      </c>
      <c r="I6" s="95" t="str">
        <f>+IF(ISBLANK('Funding Info'!LH5),"",'Funding Info'!LH5)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Info'!FA7),"",'Funding Info'!FA7)</f>
        <v/>
      </c>
      <c r="G7" s="104" t="str">
        <f>+IF(ISBLANK('Funding Info'!FB7),"",'Funding Info'!FB7)</f>
        <v/>
      </c>
      <c r="H7" s="104">
        <f>+IF(ISBLANK('Funding Info'!FC7),"",'Funding Info'!FC7)</f>
        <v>0</v>
      </c>
      <c r="I7" s="95" t="str">
        <f>+IF(ISBLANK('Funding Info'!LH7),"",'Funding Info'!LH7)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Info'!FA8),"",'Funding Info'!FA8)</f>
        <v/>
      </c>
      <c r="G8" s="104" t="str">
        <f>+IF(ISBLANK('Funding Info'!FB8),"",'Funding Info'!FB8)</f>
        <v/>
      </c>
      <c r="H8" s="104">
        <f>+IF(ISBLANK('Funding Info'!FC8),"",'Funding Info'!FC8)</f>
        <v>0</v>
      </c>
      <c r="I8" s="95" t="str">
        <f>+IF(ISBLANK('Funding Info'!LH8),"",'Funding Info'!LH8)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Info'!FA9),"",'Funding Info'!FA9)</f>
        <v/>
      </c>
      <c r="G9" s="104" t="str">
        <f>+IF(ISBLANK('Funding Info'!FB9),"",'Funding Info'!FB9)</f>
        <v/>
      </c>
      <c r="H9" s="104">
        <f>+IF(ISBLANK('Funding Info'!FC9),"",'Funding Info'!FC9)</f>
        <v>0</v>
      </c>
      <c r="I9" s="95" t="str">
        <f>+IF(ISBLANK('Funding Info'!LH9),"",'Funding Info'!LH9)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Info'!FA10),"",'Funding Info'!FA10)</f>
        <v/>
      </c>
      <c r="G10" s="104" t="str">
        <f>+IF(ISBLANK('Funding Info'!FB10),"",'Funding Info'!FB10)</f>
        <v/>
      </c>
      <c r="H10" s="104">
        <f>+IF(ISBLANK('Funding Info'!FC10),"",'Funding Info'!FC10)</f>
        <v>0</v>
      </c>
      <c r="I10" s="95" t="str">
        <f>+IF(ISBLANK('Funding Info'!LH10),"",'Funding Info'!LH10)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Info'!FA11),"",'Funding Info'!FA11)</f>
        <v/>
      </c>
      <c r="G11" s="104" t="str">
        <f>+IF(ISBLANK('Funding Info'!FB11),"",'Funding Info'!FB11)</f>
        <v/>
      </c>
      <c r="H11" s="104">
        <f>+IF(ISBLANK('Funding Info'!FC11),"",'Funding Info'!FC11)</f>
        <v>0</v>
      </c>
      <c r="I11" s="95" t="str">
        <f>+IF(ISBLANK('Funding Info'!LH11),"",'Funding Info'!LH11)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Info'!FA13),"",'Funding Info'!FA13)</f>
        <v/>
      </c>
      <c r="G12" s="104" t="str">
        <f>+IF(ISBLANK('Funding Info'!FB13),"",'Funding Info'!FB13)</f>
        <v/>
      </c>
      <c r="H12" s="104">
        <f>+IF(ISBLANK('Funding Info'!FC13),"",'Funding Info'!FC13)</f>
        <v>0</v>
      </c>
      <c r="I12" s="95" t="str">
        <f>+IF(ISBLANK('Funding Info'!LH13),"",'Funding Info'!LH13)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Info'!FA14),"",'Funding Info'!FA14)</f>
        <v/>
      </c>
      <c r="G13" s="104" t="str">
        <f>+IF(ISBLANK('Funding Info'!FB14),"",'Funding Info'!FB14)</f>
        <v/>
      </c>
      <c r="H13" s="104">
        <f>+IF(ISBLANK('Funding Info'!FC14),"",'Funding Info'!FC14)</f>
        <v>0</v>
      </c>
      <c r="I13" s="95" t="str">
        <f>+IF(ISBLANK('Funding Info'!LH14),"",'Funding Info'!LH14)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Info'!FA15),"",'Funding Info'!FA15)</f>
        <v/>
      </c>
      <c r="G14" s="104" t="str">
        <f>+IF(ISBLANK('Funding Info'!FB15),"",'Funding Info'!FB15)</f>
        <v/>
      </c>
      <c r="H14" s="104">
        <f>+IF(ISBLANK('Funding Info'!FC15),"",'Funding Info'!FC15)</f>
        <v>0</v>
      </c>
      <c r="I14" s="95" t="str">
        <f>+IF(ISBLANK('Funding Info'!LH15),"",'Funding Info'!LH15)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Info'!FA16),"",'Funding Info'!FA16)</f>
        <v>12769</v>
      </c>
      <c r="G15" s="104" t="str">
        <f>+IF(ISBLANK('Funding Info'!FB16),"",'Funding Info'!FB16)</f>
        <v/>
      </c>
      <c r="H15" s="104">
        <f>+IF(ISBLANK('Funding Info'!FC16),"",'Funding Info'!FC16)</f>
        <v>12769</v>
      </c>
      <c r="I15" s="95" t="str">
        <f>+IF(ISBLANK('Funding Info'!LH16),"",'Funding Info'!LH16)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Info'!FA17),"",'Funding Info'!FA17)</f>
        <v/>
      </c>
      <c r="G16" s="104" t="str">
        <f>+IF(ISBLANK('Funding Info'!FB17),"",'Funding Info'!FB17)</f>
        <v/>
      </c>
      <c r="H16" s="104">
        <f>+IF(ISBLANK('Funding Info'!FC17),"",'Funding Info'!FC17)</f>
        <v>0</v>
      </c>
      <c r="I16" s="95" t="str">
        <f>+IF(ISBLANK('Funding Info'!LH17),"",'Funding Info'!LH17)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Info'!FA18),"",'Funding Info'!FA18)</f>
        <v>14119</v>
      </c>
      <c r="G17" s="104" t="str">
        <f>+IF(ISBLANK('Funding Info'!FB18),"",'Funding Info'!FB18)</f>
        <v/>
      </c>
      <c r="H17" s="104">
        <f>+IF(ISBLANK('Funding Info'!FC18),"",'Funding Info'!FC18)</f>
        <v>14119</v>
      </c>
      <c r="I17" s="95" t="str">
        <f>+IF(ISBLANK('Funding Info'!LH18),"",'Funding Info'!LH18)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Info'!FA19),"",'Funding Info'!FA19)</f>
        <v/>
      </c>
      <c r="G18" s="104" t="str">
        <f>+IF(ISBLANK('Funding Info'!FB19),"",'Funding Info'!FB19)</f>
        <v/>
      </c>
      <c r="H18" s="104">
        <f>+IF(ISBLANK('Funding Info'!FC19),"",'Funding Info'!FC19)</f>
        <v>0</v>
      </c>
      <c r="I18" s="95" t="str">
        <f>+IF(ISBLANK('Funding Info'!LH19),"",'Funding Info'!LH19)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Info'!FA23),"",'Funding Info'!FA23)</f>
        <v/>
      </c>
      <c r="G19" s="104" t="str">
        <f>+IF(ISBLANK('Funding Info'!FB23),"",'Funding Info'!FB23)</f>
        <v/>
      </c>
      <c r="H19" s="104">
        <f>+IF(ISBLANK('Funding Info'!FC23),"",'Funding Info'!FC23)</f>
        <v>0</v>
      </c>
      <c r="I19" s="95" t="str">
        <f>+IF(ISBLANK('Funding Info'!LH23),"",'Funding Info'!LH23)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Info'!FA24),"",'Funding Info'!FA24)</f>
        <v/>
      </c>
      <c r="G20" s="104" t="str">
        <f>+IF(ISBLANK('Funding Info'!FB24),"",'Funding Info'!FB24)</f>
        <v/>
      </c>
      <c r="H20" s="104">
        <f>+IF(ISBLANK('Funding Info'!FC24),"",'Funding Info'!FC24)</f>
        <v>0</v>
      </c>
      <c r="I20" s="95" t="str">
        <f>+IF(ISBLANK('Funding Info'!LH24),"",'Funding Info'!LH24)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Info'!FA25),"",'Funding Info'!FA25)</f>
        <v/>
      </c>
      <c r="G21" s="104" t="str">
        <f>+IF(ISBLANK('Funding Info'!FB25),"",'Funding Info'!FB25)</f>
        <v/>
      </c>
      <c r="H21" s="104">
        <f>+IF(ISBLANK('Funding Info'!FC25),"",'Funding Info'!FC25)</f>
        <v>0</v>
      </c>
      <c r="I21" s="95" t="str">
        <f>+IF(ISBLANK('Funding Info'!LH25),"",'Funding Info'!LH25)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Info'!FA26),"",'Funding Info'!FA26)</f>
        <v/>
      </c>
      <c r="G22" s="104" t="str">
        <f>+IF(ISBLANK('Funding Info'!FB26),"",'Funding Info'!FB26)</f>
        <v/>
      </c>
      <c r="H22" s="104">
        <f>+IF(ISBLANK('Funding Info'!FC26),"",'Funding Info'!FC26)</f>
        <v>0</v>
      </c>
      <c r="I22" s="95" t="str">
        <f>+IF(ISBLANK('Funding Info'!LH26),"",'Funding Info'!LH26)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Info'!FA27),"",'Funding Info'!FA27)</f>
        <v/>
      </c>
      <c r="G23" s="104" t="str">
        <f>+IF(ISBLANK('Funding Info'!FB27),"",'Funding Info'!FB27)</f>
        <v/>
      </c>
      <c r="H23" s="104">
        <f>+IF(ISBLANK('Funding Info'!FC27),"",'Funding Info'!FC27)</f>
        <v>0</v>
      </c>
      <c r="I23" s="95" t="str">
        <f>+IF(ISBLANK('Funding Info'!LH27),"",'Funding Info'!LH27)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Info'!FA28),"",'Funding Info'!FA28)</f>
        <v/>
      </c>
      <c r="G24" s="104" t="str">
        <f>+IF(ISBLANK('Funding Info'!FB28),"",'Funding Info'!FB28)</f>
        <v/>
      </c>
      <c r="H24" s="104">
        <f>+IF(ISBLANK('Funding Info'!FC28),"",'Funding Info'!FC28)</f>
        <v>0</v>
      </c>
      <c r="I24" s="95" t="str">
        <f>+IF(ISBLANK('Funding Info'!LH28),"",'Funding Info'!LH28)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Info'!FA29),"",'Funding Info'!FA29)</f>
        <v/>
      </c>
      <c r="G25" s="104" t="str">
        <f>+IF(ISBLANK('Funding Info'!FB29),"",'Funding Info'!FB29)</f>
        <v/>
      </c>
      <c r="H25" s="104">
        <f>+IF(ISBLANK('Funding Info'!FC29),"",'Funding Info'!FC29)</f>
        <v>0</v>
      </c>
      <c r="I25" s="95" t="str">
        <f>+IF(ISBLANK('Funding Info'!LH29),"",'Funding Info'!LH29)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Info'!FA30),"",'Funding Info'!FA30)</f>
        <v/>
      </c>
      <c r="G26" s="104" t="str">
        <f>+IF(ISBLANK('Funding Info'!FB30),"",'Funding Info'!FB30)</f>
        <v/>
      </c>
      <c r="H26" s="104">
        <f>+IF(ISBLANK('Funding Info'!FC30),"",'Funding Info'!FC30)</f>
        <v>0</v>
      </c>
      <c r="I26" s="95" t="str">
        <f>+IF(ISBLANK('Funding Info'!LH30),"",'Funding Info'!LH30)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Info'!FA31),"",'Funding Info'!FA31)</f>
        <v/>
      </c>
      <c r="G27" s="104" t="str">
        <f>+IF(ISBLANK('Funding Info'!FB31),"",'Funding Info'!FB31)</f>
        <v/>
      </c>
      <c r="H27" s="104">
        <f>+IF(ISBLANK('Funding Info'!FC31),"",'Funding Info'!FC31)</f>
        <v>0</v>
      </c>
      <c r="I27" s="95" t="str">
        <f>+IF(ISBLANK('Funding Info'!LH31),"",'Funding Info'!LH31)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Info'!FA32),"",'Funding Info'!FA32)</f>
        <v/>
      </c>
      <c r="G28" s="104" t="str">
        <f>+IF(ISBLANK('Funding Info'!FB32),"",'Funding Info'!FB32)</f>
        <v/>
      </c>
      <c r="H28" s="104">
        <f>+IF(ISBLANK('Funding Info'!FC32),"",'Funding Info'!FC32)</f>
        <v>0</v>
      </c>
      <c r="I28" s="95" t="str">
        <f>+IF(ISBLANK('Funding Info'!LH32),"",'Funding Info'!LH32)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Info'!FA33),"",'Funding Info'!FA33)</f>
        <v/>
      </c>
      <c r="G29" s="104" t="str">
        <f>+IF(ISBLANK('Funding Info'!FB33),"",'Funding Info'!FB33)</f>
        <v/>
      </c>
      <c r="H29" s="104">
        <f>+IF(ISBLANK('Funding Info'!FC33),"",'Funding Info'!FC33)</f>
        <v>0</v>
      </c>
      <c r="I29" s="95" t="str">
        <f>+IF(ISBLANK('Funding Info'!LH33),"",'Funding Info'!LH33)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Info'!FA35),"",'Funding Info'!FA35)</f>
        <v/>
      </c>
      <c r="G30" s="104" t="str">
        <f>+IF(ISBLANK('Funding Info'!FB35),"",'Funding Info'!FB35)</f>
        <v/>
      </c>
      <c r="H30" s="104">
        <f>+IF(ISBLANK('Funding Info'!FC35),"",'Funding Info'!FC35)</f>
        <v>0</v>
      </c>
      <c r="I30" s="95" t="str">
        <f>+IF(ISBLANK('Funding Info'!LH35),"",'Funding Info'!LH35)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Info'!FA36),"",'Funding Info'!FA36)</f>
        <v/>
      </c>
      <c r="G31" s="104" t="str">
        <f>+IF(ISBLANK('Funding Info'!FB36),"",'Funding Info'!FB36)</f>
        <v/>
      </c>
      <c r="H31" s="104">
        <f>+IF(ISBLANK('Funding Info'!FC36),"",'Funding Info'!FC36)</f>
        <v>0</v>
      </c>
      <c r="I31" s="95" t="str">
        <f>+IF(ISBLANK('Funding Info'!LH36),"",'Funding Info'!LH36)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Info'!FA37),"",'Funding Info'!FA37)</f>
        <v/>
      </c>
      <c r="G32" s="104" t="str">
        <f>+IF(ISBLANK('Funding Info'!FB37),"",'Funding Info'!FB37)</f>
        <v/>
      </c>
      <c r="H32" s="104">
        <f>+IF(ISBLANK('Funding Info'!FC37),"",'Funding Info'!FC37)</f>
        <v>0</v>
      </c>
      <c r="I32" s="95" t="str">
        <f>+IF(ISBLANK('Funding Info'!LH37),"",'Funding Info'!LH37)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Info'!FA38),"",'Funding Info'!FA38)</f>
        <v/>
      </c>
      <c r="G33" s="104" t="str">
        <f>+IF(ISBLANK('Funding Info'!FB38),"",'Funding Info'!FB38)</f>
        <v/>
      </c>
      <c r="H33" s="104">
        <f>+IF(ISBLANK('Funding Info'!FC38),"",'Funding Info'!FC38)</f>
        <v>0</v>
      </c>
      <c r="I33" s="95" t="str">
        <f>+IF(ISBLANK('Funding Info'!LH38),"",'Funding Info'!LH38)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Info'!FA39),"",'Funding Info'!FA39)</f>
        <v/>
      </c>
      <c r="G34" s="104" t="str">
        <f>+IF(ISBLANK('Funding Info'!FB39),"",'Funding Info'!FB39)</f>
        <v/>
      </c>
      <c r="H34" s="104">
        <f>+IF(ISBLANK('Funding Info'!FC39),"",'Funding Info'!FC39)</f>
        <v>0</v>
      </c>
      <c r="I34" s="95" t="str">
        <f>+IF(ISBLANK('Funding Info'!LH39),"",'Funding Info'!LH39)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30220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[1]Overview!B55</f>
        <v>Oak Creek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[1]Overview!C55</f>
        <v>472886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Info'!FD3),"",'Funding Info'!FD3)</f>
        <v>1646</v>
      </c>
      <c r="G5" s="104" t="str">
        <f>+IF(ISBLANK('Funding Info'!FE3),"",'Funding Info'!FE3)</f>
        <v/>
      </c>
      <c r="H5" s="104">
        <f>+IF(ISBLANK('Funding Info'!FF3),"",'Funding Info'!FF3)</f>
        <v>1646</v>
      </c>
      <c r="I5" s="95" t="str">
        <f>+IF(ISBLANK('Funding Info'!LI3),"",'Funding Info'!LI3)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Info'!FD5),"",'Funding Info'!FD5)</f>
        <v/>
      </c>
      <c r="G6" s="104" t="str">
        <f>+IF(ISBLANK('Funding Info'!FE5),"",'Funding Info'!FE5)</f>
        <v/>
      </c>
      <c r="H6" s="104">
        <f>+IF(ISBLANK('Funding Info'!FF5),"",'Funding Info'!FF5)</f>
        <v>0</v>
      </c>
      <c r="I6" s="95" t="str">
        <f>+IF(ISBLANK('Funding Info'!LI5),"",'Funding Info'!LI5)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Info'!FD7),"",'Funding Info'!FD7)</f>
        <v/>
      </c>
      <c r="G7" s="104" t="str">
        <f>+IF(ISBLANK('Funding Info'!FE7),"",'Funding Info'!FE7)</f>
        <v/>
      </c>
      <c r="H7" s="104">
        <f>+IF(ISBLANK('Funding Info'!FF7),"",'Funding Info'!FF7)</f>
        <v>0</v>
      </c>
      <c r="I7" s="95" t="str">
        <f>+IF(ISBLANK('Funding Info'!LI7),"",'Funding Info'!LI7)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Info'!FD8),"",'Funding Info'!FD8)</f>
        <v/>
      </c>
      <c r="G8" s="104" t="str">
        <f>+IF(ISBLANK('Funding Info'!FE8),"",'Funding Info'!FE8)</f>
        <v/>
      </c>
      <c r="H8" s="104">
        <f>+IF(ISBLANK('Funding Info'!FF8),"",'Funding Info'!FF8)</f>
        <v>0</v>
      </c>
      <c r="I8" s="95" t="str">
        <f>+IF(ISBLANK('Funding Info'!LI8),"",'Funding Info'!LI8)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Info'!FD9),"",'Funding Info'!FD9)</f>
        <v/>
      </c>
      <c r="G9" s="104" t="str">
        <f>+IF(ISBLANK('Funding Info'!FE9),"",'Funding Info'!FE9)</f>
        <v/>
      </c>
      <c r="H9" s="104">
        <f>+IF(ISBLANK('Funding Info'!FF9),"",'Funding Info'!FF9)</f>
        <v>0</v>
      </c>
      <c r="I9" s="95" t="str">
        <f>+IF(ISBLANK('Funding Info'!LI9),"",'Funding Info'!LI9)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Info'!FD10),"",'Funding Info'!FD10)</f>
        <v/>
      </c>
      <c r="G10" s="104" t="str">
        <f>+IF(ISBLANK('Funding Info'!FE10),"",'Funding Info'!FE10)</f>
        <v/>
      </c>
      <c r="H10" s="104">
        <f>+IF(ISBLANK('Funding Info'!FF10),"",'Funding Info'!FF10)</f>
        <v>0</v>
      </c>
      <c r="I10" s="95" t="str">
        <f>+IF(ISBLANK('Funding Info'!LI10),"",'Funding Info'!LI10)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Info'!FD11),"",'Funding Info'!FD11)</f>
        <v/>
      </c>
      <c r="G11" s="104" t="str">
        <f>+IF(ISBLANK('Funding Info'!FE11),"",'Funding Info'!FE11)</f>
        <v/>
      </c>
      <c r="H11" s="104">
        <f>+IF(ISBLANK('Funding Info'!FF11),"",'Funding Info'!FF11)</f>
        <v>0</v>
      </c>
      <c r="I11" s="95" t="str">
        <f>+IF(ISBLANK('Funding Info'!LI11),"",'Funding Info'!LI11)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Info'!FD13),"",'Funding Info'!FD13)</f>
        <v/>
      </c>
      <c r="G12" s="104" t="str">
        <f>+IF(ISBLANK('Funding Info'!FE13),"",'Funding Info'!FE13)</f>
        <v/>
      </c>
      <c r="H12" s="104">
        <f>+IF(ISBLANK('Funding Info'!FF13),"",'Funding Info'!FF13)</f>
        <v>0</v>
      </c>
      <c r="I12" s="95" t="str">
        <f>+IF(ISBLANK('Funding Info'!LI13),"",'Funding Info'!LI13)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Info'!FD14),"",'Funding Info'!FD14)</f>
        <v/>
      </c>
      <c r="G13" s="104" t="str">
        <f>+IF(ISBLANK('Funding Info'!FE14),"",'Funding Info'!FE14)</f>
        <v/>
      </c>
      <c r="H13" s="104">
        <f>+IF(ISBLANK('Funding Info'!FF14),"",'Funding Info'!FF14)</f>
        <v>0</v>
      </c>
      <c r="I13" s="95" t="str">
        <f>+IF(ISBLANK('Funding Info'!LI14),"",'Funding Info'!LI14)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Info'!FD15),"",'Funding Info'!FD15)</f>
        <v/>
      </c>
      <c r="G14" s="104" t="str">
        <f>+IF(ISBLANK('Funding Info'!FE15),"",'Funding Info'!FE15)</f>
        <v/>
      </c>
      <c r="H14" s="104">
        <f>+IF(ISBLANK('Funding Info'!FF15),"",'Funding Info'!FF15)</f>
        <v>0</v>
      </c>
      <c r="I14" s="95" t="str">
        <f>+IF(ISBLANK('Funding Info'!LI15),"",'Funding Info'!LI15)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Info'!FD16),"",'Funding Info'!FD16)</f>
        <v>9914</v>
      </c>
      <c r="G15" s="104" t="str">
        <f>+IF(ISBLANK('Funding Info'!FE16),"",'Funding Info'!FE16)</f>
        <v/>
      </c>
      <c r="H15" s="104">
        <f>+IF(ISBLANK('Funding Info'!FF16),"",'Funding Info'!FF16)</f>
        <v>9914</v>
      </c>
      <c r="I15" s="95" t="str">
        <f>+IF(ISBLANK('Funding Info'!LI16),"",'Funding Info'!LI16)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Info'!FD17),"",'Funding Info'!FD17)</f>
        <v/>
      </c>
      <c r="G16" s="104" t="str">
        <f>+IF(ISBLANK('Funding Info'!FE17),"",'Funding Info'!FE17)</f>
        <v/>
      </c>
      <c r="H16" s="104">
        <f>+IF(ISBLANK('Funding Info'!FF17),"",'Funding Info'!FF17)</f>
        <v>0</v>
      </c>
      <c r="I16" s="95" t="str">
        <f>+IF(ISBLANK('Funding Info'!LI17),"",'Funding Info'!LI17)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Info'!FD18),"",'Funding Info'!FD18)</f>
        <v>9364</v>
      </c>
      <c r="G17" s="104" t="str">
        <f>+IF(ISBLANK('Funding Info'!FE18),"",'Funding Info'!FE18)</f>
        <v/>
      </c>
      <c r="H17" s="104">
        <f>+IF(ISBLANK('Funding Info'!FF18),"",'Funding Info'!FF18)</f>
        <v>9364</v>
      </c>
      <c r="I17" s="95" t="str">
        <f>+IF(ISBLANK('Funding Info'!LI18),"",'Funding Info'!LI18)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Info'!FD19),"",'Funding Info'!FD19)</f>
        <v/>
      </c>
      <c r="G18" s="104" t="str">
        <f>+IF(ISBLANK('Funding Info'!FE19),"",'Funding Info'!FE19)</f>
        <v/>
      </c>
      <c r="H18" s="104">
        <f>+IF(ISBLANK('Funding Info'!FF19),"",'Funding Info'!FF19)</f>
        <v>0</v>
      </c>
      <c r="I18" s="95" t="str">
        <f>+IF(ISBLANK('Funding Info'!LI19),"",'Funding Info'!LI19)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Info'!FD23),"",'Funding Info'!FD23)</f>
        <v/>
      </c>
      <c r="G19" s="104" t="str">
        <f>+IF(ISBLANK('Funding Info'!FE23),"",'Funding Info'!FE23)</f>
        <v/>
      </c>
      <c r="H19" s="104">
        <f>+IF(ISBLANK('Funding Info'!FF23),"",'Funding Info'!FF23)</f>
        <v>0</v>
      </c>
      <c r="I19" s="95" t="str">
        <f>+IF(ISBLANK('Funding Info'!LI23),"",'Funding Info'!LI23)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Info'!FD24),"",'Funding Info'!FD24)</f>
        <v/>
      </c>
      <c r="G20" s="104" t="str">
        <f>+IF(ISBLANK('Funding Info'!FE24),"",'Funding Info'!FE24)</f>
        <v/>
      </c>
      <c r="H20" s="104">
        <f>+IF(ISBLANK('Funding Info'!FF24),"",'Funding Info'!FF24)</f>
        <v>0</v>
      </c>
      <c r="I20" s="95" t="str">
        <f>+IF(ISBLANK('Funding Info'!LI24),"",'Funding Info'!LI24)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Info'!FD25),"",'Funding Info'!FD25)</f>
        <v/>
      </c>
      <c r="G21" s="104" t="str">
        <f>+IF(ISBLANK('Funding Info'!FE25),"",'Funding Info'!FE25)</f>
        <v/>
      </c>
      <c r="H21" s="104">
        <f>+IF(ISBLANK('Funding Info'!FF25),"",'Funding Info'!FF25)</f>
        <v>0</v>
      </c>
      <c r="I21" s="95" t="str">
        <f>+IF(ISBLANK('Funding Info'!LI25),"",'Funding Info'!LI25)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Info'!FD26),"",'Funding Info'!FD26)</f>
        <v/>
      </c>
      <c r="G22" s="104" t="str">
        <f>+IF(ISBLANK('Funding Info'!FE26),"",'Funding Info'!FE26)</f>
        <v/>
      </c>
      <c r="H22" s="104">
        <f>+IF(ISBLANK('Funding Info'!FF26),"",'Funding Info'!FF26)</f>
        <v>0</v>
      </c>
      <c r="I22" s="95" t="str">
        <f>+IF(ISBLANK('Funding Info'!LI26),"",'Funding Info'!LI26)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Info'!FD27),"",'Funding Info'!FD27)</f>
        <v/>
      </c>
      <c r="G23" s="104" t="str">
        <f>+IF(ISBLANK('Funding Info'!FE27),"",'Funding Info'!FE27)</f>
        <v/>
      </c>
      <c r="H23" s="104">
        <f>+IF(ISBLANK('Funding Info'!FF27),"",'Funding Info'!FF27)</f>
        <v>0</v>
      </c>
      <c r="I23" s="95" t="str">
        <f>+IF(ISBLANK('Funding Info'!LI27),"",'Funding Info'!LI27)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Info'!FD28),"",'Funding Info'!FD28)</f>
        <v/>
      </c>
      <c r="G24" s="104" t="str">
        <f>+IF(ISBLANK('Funding Info'!FE28),"",'Funding Info'!FE28)</f>
        <v/>
      </c>
      <c r="H24" s="104">
        <f>+IF(ISBLANK('Funding Info'!FF28),"",'Funding Info'!FF28)</f>
        <v>0</v>
      </c>
      <c r="I24" s="95" t="str">
        <f>+IF(ISBLANK('Funding Info'!LI28),"",'Funding Info'!LI28)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Info'!FD29),"",'Funding Info'!FD29)</f>
        <v/>
      </c>
      <c r="G25" s="104" t="str">
        <f>+IF(ISBLANK('Funding Info'!FE29),"",'Funding Info'!FE29)</f>
        <v/>
      </c>
      <c r="H25" s="104">
        <f>+IF(ISBLANK('Funding Info'!FF29),"",'Funding Info'!FF29)</f>
        <v>0</v>
      </c>
      <c r="I25" s="95" t="str">
        <f>+IF(ISBLANK('Funding Info'!LI29),"",'Funding Info'!LI29)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Info'!FD30),"",'Funding Info'!FD30)</f>
        <v/>
      </c>
      <c r="G26" s="104" t="str">
        <f>+IF(ISBLANK('Funding Info'!FE30),"",'Funding Info'!FE30)</f>
        <v/>
      </c>
      <c r="H26" s="104">
        <f>+IF(ISBLANK('Funding Info'!FF30),"",'Funding Info'!FF30)</f>
        <v>0</v>
      </c>
      <c r="I26" s="95" t="str">
        <f>+IF(ISBLANK('Funding Info'!LI30),"",'Funding Info'!LI30)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Info'!FD31),"",'Funding Info'!FD31)</f>
        <v/>
      </c>
      <c r="G27" s="104" t="str">
        <f>+IF(ISBLANK('Funding Info'!FE31),"",'Funding Info'!FE31)</f>
        <v/>
      </c>
      <c r="H27" s="104">
        <f>+IF(ISBLANK('Funding Info'!FF31),"",'Funding Info'!FF31)</f>
        <v>0</v>
      </c>
      <c r="I27" s="95" t="str">
        <f>+IF(ISBLANK('Funding Info'!LI31),"",'Funding Info'!LI31)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Info'!FD32),"",'Funding Info'!FD32)</f>
        <v/>
      </c>
      <c r="G28" s="104" t="str">
        <f>+IF(ISBLANK('Funding Info'!FE32),"",'Funding Info'!FE32)</f>
        <v/>
      </c>
      <c r="H28" s="104">
        <f>+IF(ISBLANK('Funding Info'!FF32),"",'Funding Info'!FF32)</f>
        <v>0</v>
      </c>
      <c r="I28" s="95" t="str">
        <f>+IF(ISBLANK('Funding Info'!LI32),"",'Funding Info'!LI32)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Info'!FD33),"",'Funding Info'!FD33)</f>
        <v/>
      </c>
      <c r="G29" s="104" t="str">
        <f>+IF(ISBLANK('Funding Info'!FE33),"",'Funding Info'!FE33)</f>
        <v/>
      </c>
      <c r="H29" s="104">
        <f>+IF(ISBLANK('Funding Info'!FF33),"",'Funding Info'!FF33)</f>
        <v>0</v>
      </c>
      <c r="I29" s="95" t="str">
        <f>+IF(ISBLANK('Funding Info'!LI33),"",'Funding Info'!LI33)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Info'!FD35),"",'Funding Info'!FD35)</f>
        <v/>
      </c>
      <c r="G30" s="104" t="str">
        <f>+IF(ISBLANK('Funding Info'!FE35),"",'Funding Info'!FE35)</f>
        <v/>
      </c>
      <c r="H30" s="104">
        <f>+IF(ISBLANK('Funding Info'!FF35),"",'Funding Info'!FF35)</f>
        <v>0</v>
      </c>
      <c r="I30" s="95" t="str">
        <f>+IF(ISBLANK('Funding Info'!LI35),"",'Funding Info'!LI35)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Info'!FD36),"",'Funding Info'!FD36)</f>
        <v/>
      </c>
      <c r="G31" s="104" t="str">
        <f>+IF(ISBLANK('Funding Info'!FE36),"",'Funding Info'!FE36)</f>
        <v/>
      </c>
      <c r="H31" s="104">
        <f>+IF(ISBLANK('Funding Info'!FF36),"",'Funding Info'!FF36)</f>
        <v>0</v>
      </c>
      <c r="I31" s="95" t="str">
        <f>+IF(ISBLANK('Funding Info'!LI36),"",'Funding Info'!LI36)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Info'!FD37),"",'Funding Info'!FD37)</f>
        <v/>
      </c>
      <c r="G32" s="104" t="str">
        <f>+IF(ISBLANK('Funding Info'!FE37),"",'Funding Info'!FE37)</f>
        <v/>
      </c>
      <c r="H32" s="104">
        <f>+IF(ISBLANK('Funding Info'!FF37),"",'Funding Info'!FF37)</f>
        <v>0</v>
      </c>
      <c r="I32" s="95" t="str">
        <f>+IF(ISBLANK('Funding Info'!LI37),"",'Funding Info'!LI37)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Info'!FD38),"",'Funding Info'!FD38)</f>
        <v/>
      </c>
      <c r="G33" s="104" t="str">
        <f>+IF(ISBLANK('Funding Info'!FE38),"",'Funding Info'!FE38)</f>
        <v/>
      </c>
      <c r="H33" s="104">
        <f>+IF(ISBLANK('Funding Info'!FF38),"",'Funding Info'!FF38)</f>
        <v>0</v>
      </c>
      <c r="I33" s="95" t="str">
        <f>+IF(ISBLANK('Funding Info'!LI38),"",'Funding Info'!LI38)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Info'!FD39),"",'Funding Info'!FD39)</f>
        <v/>
      </c>
      <c r="G34" s="104" t="str">
        <f>+IF(ISBLANK('Funding Info'!FE39),"",'Funding Info'!FE39)</f>
        <v/>
      </c>
      <c r="H34" s="104">
        <f>+IF(ISBLANK('Funding Info'!FF39),"",'Funding Info'!FF39)</f>
        <v>0</v>
      </c>
      <c r="I34" s="95" t="str">
        <f>+IF(ISBLANK('Funding Info'!LI39),"",'Funding Info'!LI39)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20924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[1]Overview!B56</f>
        <v>Oconto County Health Department Public Health Division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[1]Overview!C56</f>
        <v>42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Info'!FG3),"",'Funding Info'!FG3)</f>
        <v>3847</v>
      </c>
      <c r="G5" s="104" t="str">
        <f>+IF(ISBLANK('Funding Info'!FH3),"",'Funding Info'!FH3)</f>
        <v/>
      </c>
      <c r="H5" s="104">
        <f>+IF(ISBLANK('Funding Info'!FI3),"",'Funding Info'!FI3)</f>
        <v>3847</v>
      </c>
      <c r="I5" s="95" t="str">
        <f>+IF(ISBLANK('Funding Info'!LJ3),"",'Funding Info'!LJ3)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Info'!FG5),"",'Funding Info'!FG5)</f>
        <v/>
      </c>
      <c r="G6" s="104" t="str">
        <f>+IF(ISBLANK('Funding Info'!FH5),"",'Funding Info'!FH5)</f>
        <v/>
      </c>
      <c r="H6" s="104">
        <f>+IF(ISBLANK('Funding Info'!FI5),"",'Funding Info'!FI5)</f>
        <v>0</v>
      </c>
      <c r="I6" s="95" t="str">
        <f>+IF(ISBLANK('Funding Info'!LJ5),"",'Funding Info'!LJ5)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Info'!FG7),"",'Funding Info'!FG7)</f>
        <v/>
      </c>
      <c r="G7" s="104" t="str">
        <f>+IF(ISBLANK('Funding Info'!FH7),"",'Funding Info'!FH7)</f>
        <v/>
      </c>
      <c r="H7" s="104">
        <f>+IF(ISBLANK('Funding Info'!FI7),"",'Funding Info'!FI7)</f>
        <v>0</v>
      </c>
      <c r="I7" s="95" t="str">
        <f>+IF(ISBLANK('Funding Info'!LJ7),"",'Funding Info'!LJ7)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Info'!FG8),"",'Funding Info'!FG8)</f>
        <v/>
      </c>
      <c r="G8" s="104" t="str">
        <f>+IF(ISBLANK('Funding Info'!FH8),"",'Funding Info'!FH8)</f>
        <v/>
      </c>
      <c r="H8" s="104">
        <f>+IF(ISBLANK('Funding Info'!FI8),"",'Funding Info'!FI8)</f>
        <v>0</v>
      </c>
      <c r="I8" s="95" t="str">
        <f>+IF(ISBLANK('Funding Info'!LJ8),"",'Funding Info'!LJ8)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Info'!FG9),"",'Funding Info'!FG9)</f>
        <v/>
      </c>
      <c r="G9" s="104" t="str">
        <f>+IF(ISBLANK('Funding Info'!FH9),"",'Funding Info'!FH9)</f>
        <v/>
      </c>
      <c r="H9" s="104">
        <f>+IF(ISBLANK('Funding Info'!FI9),"",'Funding Info'!FI9)</f>
        <v>0</v>
      </c>
      <c r="I9" s="95" t="str">
        <f>+IF(ISBLANK('Funding Info'!LJ9),"",'Funding Info'!LJ9)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Info'!FG10),"",'Funding Info'!FG10)</f>
        <v/>
      </c>
      <c r="G10" s="104" t="str">
        <f>+IF(ISBLANK('Funding Info'!FH10),"",'Funding Info'!FH10)</f>
        <v/>
      </c>
      <c r="H10" s="104">
        <f>+IF(ISBLANK('Funding Info'!FI10),"",'Funding Info'!FI10)</f>
        <v>0</v>
      </c>
      <c r="I10" s="95" t="str">
        <f>+IF(ISBLANK('Funding Info'!LJ10),"",'Funding Info'!LJ10)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Info'!FG11),"",'Funding Info'!FG11)</f>
        <v/>
      </c>
      <c r="G11" s="104" t="str">
        <f>+IF(ISBLANK('Funding Info'!FH11),"",'Funding Info'!FH11)</f>
        <v/>
      </c>
      <c r="H11" s="104">
        <f>+IF(ISBLANK('Funding Info'!FI11),"",'Funding Info'!FI11)</f>
        <v>0</v>
      </c>
      <c r="I11" s="95" t="str">
        <f>+IF(ISBLANK('Funding Info'!LJ11),"",'Funding Info'!LJ11)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Info'!FG13),"",'Funding Info'!FG13)</f>
        <v/>
      </c>
      <c r="G12" s="104" t="str">
        <f>+IF(ISBLANK('Funding Info'!FH13),"",'Funding Info'!FH13)</f>
        <v/>
      </c>
      <c r="H12" s="104">
        <f>+IF(ISBLANK('Funding Info'!FI13),"",'Funding Info'!FI13)</f>
        <v>0</v>
      </c>
      <c r="I12" s="95" t="str">
        <f>+IF(ISBLANK('Funding Info'!LJ13),"",'Funding Info'!LJ13)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Info'!FG14),"",'Funding Info'!FG14)</f>
        <v/>
      </c>
      <c r="G13" s="104" t="str">
        <f>+IF(ISBLANK('Funding Info'!FH14),"",'Funding Info'!FH14)</f>
        <v/>
      </c>
      <c r="H13" s="104">
        <f>+IF(ISBLANK('Funding Info'!FI14),"",'Funding Info'!FI14)</f>
        <v>0</v>
      </c>
      <c r="I13" s="95" t="str">
        <f>+IF(ISBLANK('Funding Info'!LJ14),"",'Funding Info'!LJ14)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Info'!FG15),"",'Funding Info'!FG15)</f>
        <v/>
      </c>
      <c r="G14" s="104" t="str">
        <f>+IF(ISBLANK('Funding Info'!FH15),"",'Funding Info'!FH15)</f>
        <v/>
      </c>
      <c r="H14" s="104">
        <f>+IF(ISBLANK('Funding Info'!FI15),"",'Funding Info'!FI15)</f>
        <v>0</v>
      </c>
      <c r="I14" s="95" t="str">
        <f>+IF(ISBLANK('Funding Info'!LJ15),"",'Funding Info'!LJ15)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Info'!FG16),"",'Funding Info'!FG16)</f>
        <v>8631</v>
      </c>
      <c r="G15" s="104" t="str">
        <f>+IF(ISBLANK('Funding Info'!FH16),"",'Funding Info'!FH16)</f>
        <v/>
      </c>
      <c r="H15" s="104">
        <f>+IF(ISBLANK('Funding Info'!FI16),"",'Funding Info'!FI16)</f>
        <v>8631</v>
      </c>
      <c r="I15" s="95" t="str">
        <f>+IF(ISBLANK('Funding Info'!LJ16),"",'Funding Info'!LJ16)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Info'!FG17),"",'Funding Info'!FG17)</f>
        <v/>
      </c>
      <c r="G16" s="104" t="str">
        <f>+IF(ISBLANK('Funding Info'!FH17),"",'Funding Info'!FH17)</f>
        <v/>
      </c>
      <c r="H16" s="104">
        <f>+IF(ISBLANK('Funding Info'!FI17),"",'Funding Info'!FI17)</f>
        <v>0</v>
      </c>
      <c r="I16" s="95" t="str">
        <f>+IF(ISBLANK('Funding Info'!LJ17),"",'Funding Info'!LJ17)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Info'!FG18),"",'Funding Info'!FG18)</f>
        <v>14575</v>
      </c>
      <c r="G17" s="104" t="str">
        <f>+IF(ISBLANK('Funding Info'!FH18),"",'Funding Info'!FH18)</f>
        <v/>
      </c>
      <c r="H17" s="104">
        <f>+IF(ISBLANK('Funding Info'!FI18),"",'Funding Info'!FI18)</f>
        <v>14575</v>
      </c>
      <c r="I17" s="95" t="str">
        <f>+IF(ISBLANK('Funding Info'!LJ18),"",'Funding Info'!LJ18)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Info'!FG19),"",'Funding Info'!FG19)</f>
        <v/>
      </c>
      <c r="G18" s="104" t="str">
        <f>+IF(ISBLANK('Funding Info'!FH19),"",'Funding Info'!FH19)</f>
        <v/>
      </c>
      <c r="H18" s="104">
        <f>+IF(ISBLANK('Funding Info'!FI19),"",'Funding Info'!FI19)</f>
        <v>0</v>
      </c>
      <c r="I18" s="95" t="str">
        <f>+IF(ISBLANK('Funding Info'!LJ19),"",'Funding Info'!LJ19)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Info'!FG23),"",'Funding Info'!FG23)</f>
        <v/>
      </c>
      <c r="G19" s="104" t="str">
        <f>+IF(ISBLANK('Funding Info'!FH23),"",'Funding Info'!FH23)</f>
        <v/>
      </c>
      <c r="H19" s="104">
        <f>+IF(ISBLANK('Funding Info'!FI23),"",'Funding Info'!FI23)</f>
        <v>0</v>
      </c>
      <c r="I19" s="95" t="str">
        <f>+IF(ISBLANK('Funding Info'!LJ23),"",'Funding Info'!LJ23)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Info'!FG24),"",'Funding Info'!FG24)</f>
        <v/>
      </c>
      <c r="G20" s="104" t="str">
        <f>+IF(ISBLANK('Funding Info'!FH24),"",'Funding Info'!FH24)</f>
        <v/>
      </c>
      <c r="H20" s="104">
        <f>+IF(ISBLANK('Funding Info'!FI24),"",'Funding Info'!FI24)</f>
        <v>0</v>
      </c>
      <c r="I20" s="95" t="str">
        <f>+IF(ISBLANK('Funding Info'!LJ24),"",'Funding Info'!LJ24)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Info'!FG25),"",'Funding Info'!FG25)</f>
        <v/>
      </c>
      <c r="G21" s="104" t="str">
        <f>+IF(ISBLANK('Funding Info'!FH25),"",'Funding Info'!FH25)</f>
        <v/>
      </c>
      <c r="H21" s="104">
        <f>+IF(ISBLANK('Funding Info'!FI25),"",'Funding Info'!FI25)</f>
        <v>0</v>
      </c>
      <c r="I21" s="95" t="str">
        <f>+IF(ISBLANK('Funding Info'!LJ25),"",'Funding Info'!LJ25)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Info'!FG26),"",'Funding Info'!FG26)</f>
        <v/>
      </c>
      <c r="G22" s="104" t="str">
        <f>+IF(ISBLANK('Funding Info'!FH26),"",'Funding Info'!FH26)</f>
        <v/>
      </c>
      <c r="H22" s="104">
        <f>+IF(ISBLANK('Funding Info'!FI26),"",'Funding Info'!FI26)</f>
        <v>0</v>
      </c>
      <c r="I22" s="95" t="str">
        <f>+IF(ISBLANK('Funding Info'!LJ26),"",'Funding Info'!LJ26)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Info'!FG27),"",'Funding Info'!FG27)</f>
        <v/>
      </c>
      <c r="G23" s="104" t="str">
        <f>+IF(ISBLANK('Funding Info'!FH27),"",'Funding Info'!FH27)</f>
        <v/>
      </c>
      <c r="H23" s="104">
        <f>+IF(ISBLANK('Funding Info'!FI27),"",'Funding Info'!FI27)</f>
        <v>0</v>
      </c>
      <c r="I23" s="95" t="str">
        <f>+IF(ISBLANK('Funding Info'!LJ27),"",'Funding Info'!LJ27)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Info'!FG28),"",'Funding Info'!FG28)</f>
        <v/>
      </c>
      <c r="G24" s="104" t="str">
        <f>+IF(ISBLANK('Funding Info'!FH28),"",'Funding Info'!FH28)</f>
        <v/>
      </c>
      <c r="H24" s="104">
        <f>+IF(ISBLANK('Funding Info'!FI28),"",'Funding Info'!FI28)</f>
        <v>0</v>
      </c>
      <c r="I24" s="95" t="str">
        <f>+IF(ISBLANK('Funding Info'!LJ28),"",'Funding Info'!LJ28)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Info'!FG29),"",'Funding Info'!FG29)</f>
        <v/>
      </c>
      <c r="G25" s="104" t="str">
        <f>+IF(ISBLANK('Funding Info'!FH29),"",'Funding Info'!FH29)</f>
        <v/>
      </c>
      <c r="H25" s="104">
        <f>+IF(ISBLANK('Funding Info'!FI29),"",'Funding Info'!FI29)</f>
        <v>0</v>
      </c>
      <c r="I25" s="95" t="str">
        <f>+IF(ISBLANK('Funding Info'!LJ29),"",'Funding Info'!LJ29)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Info'!FG30),"",'Funding Info'!FG30)</f>
        <v/>
      </c>
      <c r="G26" s="104" t="str">
        <f>+IF(ISBLANK('Funding Info'!FH30),"",'Funding Info'!FH30)</f>
        <v/>
      </c>
      <c r="H26" s="104">
        <f>+IF(ISBLANK('Funding Info'!FI30),"",'Funding Info'!FI30)</f>
        <v>0</v>
      </c>
      <c r="I26" s="95" t="str">
        <f>+IF(ISBLANK('Funding Info'!LJ30),"",'Funding Info'!LJ30)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Info'!FG31),"",'Funding Info'!FG31)</f>
        <v/>
      </c>
      <c r="G27" s="104" t="str">
        <f>+IF(ISBLANK('Funding Info'!FH31),"",'Funding Info'!FH31)</f>
        <v/>
      </c>
      <c r="H27" s="104">
        <f>+IF(ISBLANK('Funding Info'!FI31),"",'Funding Info'!FI31)</f>
        <v>0</v>
      </c>
      <c r="I27" s="95" t="str">
        <f>+IF(ISBLANK('Funding Info'!LJ31),"",'Funding Info'!LJ31)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Info'!FG32),"",'Funding Info'!FG32)</f>
        <v>1273</v>
      </c>
      <c r="G28" s="104" t="str">
        <f>+IF(ISBLANK('Funding Info'!FH32),"",'Funding Info'!FH32)</f>
        <v/>
      </c>
      <c r="H28" s="104">
        <f>+IF(ISBLANK('Funding Info'!FI32),"",'Funding Info'!FI32)</f>
        <v>1273</v>
      </c>
      <c r="I28" s="95" t="str">
        <f>+IF(ISBLANK('Funding Info'!LJ32),"",'Funding Info'!LJ32)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Info'!FG33),"",'Funding Info'!FG33)</f>
        <v/>
      </c>
      <c r="G29" s="104" t="str">
        <f>+IF(ISBLANK('Funding Info'!FH33),"",'Funding Info'!FH33)</f>
        <v/>
      </c>
      <c r="H29" s="104">
        <f>+IF(ISBLANK('Funding Info'!FI33),"",'Funding Info'!FI33)</f>
        <v>0</v>
      </c>
      <c r="I29" s="95" t="str">
        <f>+IF(ISBLANK('Funding Info'!LJ33),"",'Funding Info'!LJ33)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Info'!FG35),"",'Funding Info'!FG35)</f>
        <v/>
      </c>
      <c r="G30" s="104" t="str">
        <f>+IF(ISBLANK('Funding Info'!FH35),"",'Funding Info'!FH35)</f>
        <v/>
      </c>
      <c r="H30" s="104">
        <f>+IF(ISBLANK('Funding Info'!FI35),"",'Funding Info'!FI35)</f>
        <v>0</v>
      </c>
      <c r="I30" s="95" t="str">
        <f>+IF(ISBLANK('Funding Info'!LJ35),"",'Funding Info'!LJ35)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Info'!FG36),"",'Funding Info'!FG36)</f>
        <v>123475</v>
      </c>
      <c r="G31" s="104">
        <f>+IF(ISBLANK('Funding Info'!FH36),"",'Funding Info'!FH36)</f>
        <v>-285</v>
      </c>
      <c r="H31" s="104">
        <f>+IF(ISBLANK('Funding Info'!FI36),"",'Funding Info'!FI36)</f>
        <v>123190</v>
      </c>
      <c r="I31" s="95" t="str">
        <f>+IF(ISBLANK('Funding Info'!LJ36),"",'Funding Info'!LJ36)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Info'!FG37),"",'Funding Info'!FG37)</f>
        <v/>
      </c>
      <c r="G32" s="104" t="str">
        <f>+IF(ISBLANK('Funding Info'!FH37),"",'Funding Info'!FH37)</f>
        <v/>
      </c>
      <c r="H32" s="104">
        <f>+IF(ISBLANK('Funding Info'!FI37),"",'Funding Info'!FI37)</f>
        <v>0</v>
      </c>
      <c r="I32" s="95" t="str">
        <f>+IF(ISBLANK('Funding Info'!LJ37),"",'Funding Info'!LJ37)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Info'!FG38),"",'Funding Info'!FG38)</f>
        <v/>
      </c>
      <c r="G33" s="104" t="str">
        <f>+IF(ISBLANK('Funding Info'!FH38),"",'Funding Info'!FH38)</f>
        <v/>
      </c>
      <c r="H33" s="104">
        <f>+IF(ISBLANK('Funding Info'!FI38),"",'Funding Info'!FI38)</f>
        <v>0</v>
      </c>
      <c r="I33" s="95" t="str">
        <f>+IF(ISBLANK('Funding Info'!LJ38),"",'Funding Info'!LJ38)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Info'!FG39),"",'Funding Info'!FG39)</f>
        <v/>
      </c>
      <c r="G34" s="104" t="str">
        <f>+IF(ISBLANK('Funding Info'!FH39),"",'Funding Info'!FH39)</f>
        <v/>
      </c>
      <c r="H34" s="104" t="str">
        <f>+IF(ISBLANK('Funding Info'!FI39),"",'Funding Info'!FI39)</f>
        <v/>
      </c>
      <c r="I34" s="95" t="str">
        <f>+IF(ISBLANK('Funding Info'!LJ39),"",'Funding Info'!LJ39)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151516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[1]Overview!B57</f>
        <v>Oneida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[1]Overview!C57</f>
        <v>43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Info'!FJ3),"",'Funding Info'!FJ3)</f>
        <v>4160</v>
      </c>
      <c r="G5" s="104" t="str">
        <f>+IF(ISBLANK('Funding Info'!FK3),"",'Funding Info'!FK3)</f>
        <v/>
      </c>
      <c r="H5" s="104">
        <f>+IF(ISBLANK('Funding Info'!FL3),"",'Funding Info'!FL3)</f>
        <v>4160</v>
      </c>
      <c r="I5" s="95" t="str">
        <f>+IF(ISBLANK('Funding Info'!LK3),"",'Funding Info'!LK3)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Info'!FJ5),"",'Funding Info'!FJ5)</f>
        <v/>
      </c>
      <c r="G6" s="104" t="str">
        <f>+IF(ISBLANK('Funding Info'!FK5),"",'Funding Info'!FK5)</f>
        <v/>
      </c>
      <c r="H6" s="104">
        <f>+IF(ISBLANK('Funding Info'!FL5),"",'Funding Info'!FL5)</f>
        <v>0</v>
      </c>
      <c r="I6" s="95" t="str">
        <f>+IF(ISBLANK('Funding Info'!LK5),"",'Funding Info'!LK5)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Info'!FJ7),"",'Funding Info'!FJ7)</f>
        <v/>
      </c>
      <c r="G7" s="104" t="str">
        <f>+IF(ISBLANK('Funding Info'!FK7),"",'Funding Info'!FK7)</f>
        <v/>
      </c>
      <c r="H7" s="104">
        <f>+IF(ISBLANK('Funding Info'!FL7),"",'Funding Info'!FL7)</f>
        <v>0</v>
      </c>
      <c r="I7" s="95" t="str">
        <f>+IF(ISBLANK('Funding Info'!LK7),"",'Funding Info'!LK7)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Info'!FJ8),"",'Funding Info'!FJ8)</f>
        <v>291803</v>
      </c>
      <c r="G8" s="104" t="str">
        <f>+IF(ISBLANK('Funding Info'!FK8),"",'Funding Info'!FK8)</f>
        <v/>
      </c>
      <c r="H8" s="104">
        <f>+IF(ISBLANK('Funding Info'!FL8),"",'Funding Info'!FL8)</f>
        <v>291803</v>
      </c>
      <c r="I8" s="95" t="str">
        <f>+IF(ISBLANK('Funding Info'!LK8),"",'Funding Info'!LK8)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Info'!FJ9),"",'Funding Info'!FJ9)</f>
        <v/>
      </c>
      <c r="G9" s="104" t="str">
        <f>+IF(ISBLANK('Funding Info'!FK9),"",'Funding Info'!FK9)</f>
        <v/>
      </c>
      <c r="H9" s="104">
        <f>+IF(ISBLANK('Funding Info'!FL9),"",'Funding Info'!FL9)</f>
        <v>0</v>
      </c>
      <c r="I9" s="95" t="str">
        <f>+IF(ISBLANK('Funding Info'!LK9),"",'Funding Info'!LK9)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Info'!FJ10),"",'Funding Info'!FJ10)</f>
        <v/>
      </c>
      <c r="G10" s="104" t="str">
        <f>+IF(ISBLANK('Funding Info'!FK10),"",'Funding Info'!FK10)</f>
        <v/>
      </c>
      <c r="H10" s="104">
        <f>+IF(ISBLANK('Funding Info'!FL10),"",'Funding Info'!FL10)</f>
        <v>0</v>
      </c>
      <c r="I10" s="95" t="str">
        <f>+IF(ISBLANK('Funding Info'!LK10),"",'Funding Info'!LK10)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Info'!FJ11),"",'Funding Info'!FJ11)</f>
        <v/>
      </c>
      <c r="G11" s="104" t="str">
        <f>+IF(ISBLANK('Funding Info'!FK11),"",'Funding Info'!FK11)</f>
        <v/>
      </c>
      <c r="H11" s="104">
        <f>+IF(ISBLANK('Funding Info'!FL11),"",'Funding Info'!FL11)</f>
        <v>0</v>
      </c>
      <c r="I11" s="95" t="str">
        <f>+IF(ISBLANK('Funding Info'!LK11),"",'Funding Info'!LK11)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Info'!FJ13),"",'Funding Info'!FJ13)</f>
        <v/>
      </c>
      <c r="G12" s="104" t="str">
        <f>+IF(ISBLANK('Funding Info'!FK13),"",'Funding Info'!FK13)</f>
        <v/>
      </c>
      <c r="H12" s="104">
        <f>+IF(ISBLANK('Funding Info'!FL13),"",'Funding Info'!FL13)</f>
        <v>0</v>
      </c>
      <c r="I12" s="95" t="str">
        <f>+IF(ISBLANK('Funding Info'!LK13),"",'Funding Info'!LK13)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Info'!FJ14),"",'Funding Info'!FJ14)</f>
        <v/>
      </c>
      <c r="G13" s="104" t="str">
        <f>+IF(ISBLANK('Funding Info'!FK14),"",'Funding Info'!FK14)</f>
        <v/>
      </c>
      <c r="H13" s="104">
        <f>+IF(ISBLANK('Funding Info'!FL14),"",'Funding Info'!FL14)</f>
        <v>0</v>
      </c>
      <c r="I13" s="95" t="str">
        <f>+IF(ISBLANK('Funding Info'!LK14),"",'Funding Info'!LK14)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Info'!FJ15),"",'Funding Info'!FJ15)</f>
        <v/>
      </c>
      <c r="G14" s="104" t="str">
        <f>+IF(ISBLANK('Funding Info'!FK15),"",'Funding Info'!FK15)</f>
        <v/>
      </c>
      <c r="H14" s="104">
        <f>+IF(ISBLANK('Funding Info'!FL15),"",'Funding Info'!FL15)</f>
        <v>0</v>
      </c>
      <c r="I14" s="95" t="str">
        <f>+IF(ISBLANK('Funding Info'!LK15),"",'Funding Info'!LK15)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Info'!FJ16),"",'Funding Info'!FJ16)</f>
        <v>10098</v>
      </c>
      <c r="G15" s="104" t="str">
        <f>+IF(ISBLANK('Funding Info'!FK16),"",'Funding Info'!FK16)</f>
        <v/>
      </c>
      <c r="H15" s="104">
        <f>+IF(ISBLANK('Funding Info'!FL16),"",'Funding Info'!FL16)</f>
        <v>10098</v>
      </c>
      <c r="I15" s="95" t="str">
        <f>+IF(ISBLANK('Funding Info'!LK16),"",'Funding Info'!LK16)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Info'!FJ17),"",'Funding Info'!FJ17)</f>
        <v/>
      </c>
      <c r="G16" s="104" t="str">
        <f>+IF(ISBLANK('Funding Info'!FK17),"",'Funding Info'!FK17)</f>
        <v/>
      </c>
      <c r="H16" s="104">
        <f>+IF(ISBLANK('Funding Info'!FL17),"",'Funding Info'!FL17)</f>
        <v>0</v>
      </c>
      <c r="I16" s="95" t="str">
        <f>+IF(ISBLANK('Funding Info'!LK17),"",'Funding Info'!LK17)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Info'!FJ18),"",'Funding Info'!FJ18)</f>
        <v>15433</v>
      </c>
      <c r="G17" s="104" t="str">
        <f>+IF(ISBLANK('Funding Info'!FK18),"",'Funding Info'!FK18)</f>
        <v/>
      </c>
      <c r="H17" s="104">
        <f>+IF(ISBLANK('Funding Info'!FL18),"",'Funding Info'!FL18)</f>
        <v>15433</v>
      </c>
      <c r="I17" s="95" t="str">
        <f>+IF(ISBLANK('Funding Info'!LK18),"",'Funding Info'!LK18)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Info'!FJ19),"",'Funding Info'!FJ19)</f>
        <v/>
      </c>
      <c r="G18" s="104" t="str">
        <f>+IF(ISBLANK('Funding Info'!FK19),"",'Funding Info'!FK19)</f>
        <v/>
      </c>
      <c r="H18" s="104">
        <f>+IF(ISBLANK('Funding Info'!FL19),"",'Funding Info'!FL19)</f>
        <v>0</v>
      </c>
      <c r="I18" s="95" t="str">
        <f>+IF(ISBLANK('Funding Info'!LK19),"",'Funding Info'!LK19)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Info'!FJ23),"",'Funding Info'!FJ23)</f>
        <v/>
      </c>
      <c r="G19" s="104" t="str">
        <f>+IF(ISBLANK('Funding Info'!FK23),"",'Funding Info'!FK23)</f>
        <v/>
      </c>
      <c r="H19" s="104">
        <f>+IF(ISBLANK('Funding Info'!FL23),"",'Funding Info'!FL23)</f>
        <v>0</v>
      </c>
      <c r="I19" s="95" t="str">
        <f>+IF(ISBLANK('Funding Info'!LK23),"",'Funding Info'!LK23)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Info'!FJ24),"",'Funding Info'!FJ24)</f>
        <v/>
      </c>
      <c r="G20" s="104" t="str">
        <f>+IF(ISBLANK('Funding Info'!FK24),"",'Funding Info'!FK24)</f>
        <v/>
      </c>
      <c r="H20" s="104">
        <f>+IF(ISBLANK('Funding Info'!FL24),"",'Funding Info'!FL24)</f>
        <v>0</v>
      </c>
      <c r="I20" s="95" t="str">
        <f>+IF(ISBLANK('Funding Info'!LK24),"",'Funding Info'!LK24)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Info'!FJ25),"",'Funding Info'!FJ25)</f>
        <v>1372</v>
      </c>
      <c r="G21" s="104" t="str">
        <f>+IF(ISBLANK('Funding Info'!FK25),"",'Funding Info'!FK25)</f>
        <v/>
      </c>
      <c r="H21" s="104">
        <f>+IF(ISBLANK('Funding Info'!FL25),"",'Funding Info'!FL25)</f>
        <v>1372</v>
      </c>
      <c r="I21" s="95" t="str">
        <f>+IF(ISBLANK('Funding Info'!LK25),"",'Funding Info'!LK25)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Info'!FJ26),"",'Funding Info'!FJ26)</f>
        <v/>
      </c>
      <c r="G22" s="104" t="str">
        <f>+IF(ISBLANK('Funding Info'!FK26),"",'Funding Info'!FK26)</f>
        <v/>
      </c>
      <c r="H22" s="104">
        <f>+IF(ISBLANK('Funding Info'!FL26),"",'Funding Info'!FL26)</f>
        <v>0</v>
      </c>
      <c r="I22" s="95" t="str">
        <f>+IF(ISBLANK('Funding Info'!LK26),"",'Funding Info'!LK26)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Info'!FJ27),"",'Funding Info'!FJ27)</f>
        <v/>
      </c>
      <c r="G23" s="104" t="str">
        <f>+IF(ISBLANK('Funding Info'!FK27),"",'Funding Info'!FK27)</f>
        <v/>
      </c>
      <c r="H23" s="104">
        <f>+IF(ISBLANK('Funding Info'!FL27),"",'Funding Info'!FL27)</f>
        <v>0</v>
      </c>
      <c r="I23" s="95" t="str">
        <f>+IF(ISBLANK('Funding Info'!LK27),"",'Funding Info'!LK27)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Info'!FJ28),"",'Funding Info'!FJ28)</f>
        <v/>
      </c>
      <c r="G24" s="104" t="str">
        <f>+IF(ISBLANK('Funding Info'!FK28),"",'Funding Info'!FK28)</f>
        <v/>
      </c>
      <c r="H24" s="104">
        <f>+IF(ISBLANK('Funding Info'!FL28),"",'Funding Info'!FL28)</f>
        <v>0</v>
      </c>
      <c r="I24" s="95" t="str">
        <f>+IF(ISBLANK('Funding Info'!LK28),"",'Funding Info'!LK28)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Info'!FJ29),"",'Funding Info'!FJ29)</f>
        <v/>
      </c>
      <c r="G25" s="104" t="str">
        <f>+IF(ISBLANK('Funding Info'!FK29),"",'Funding Info'!FK29)</f>
        <v/>
      </c>
      <c r="H25" s="104">
        <f>+IF(ISBLANK('Funding Info'!FL29),"",'Funding Info'!FL29)</f>
        <v>0</v>
      </c>
      <c r="I25" s="95" t="str">
        <f>+IF(ISBLANK('Funding Info'!LK29),"",'Funding Info'!LK29)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>
        <f>+IF(ISBLANK('Funding Info'!FJ30),"",'Funding Info'!FJ30)</f>
        <v>100314</v>
      </c>
      <c r="G26" s="104" t="str">
        <f>+IF(ISBLANK('Funding Info'!FK30),"",'Funding Info'!FK30)</f>
        <v/>
      </c>
      <c r="H26" s="104">
        <f>+IF(ISBLANK('Funding Info'!FL30),"",'Funding Info'!FL30)</f>
        <v>100314</v>
      </c>
      <c r="I26" s="95" t="str">
        <f>+IF(ISBLANK('Funding Info'!LK30),"",'Funding Info'!LK30)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>
        <f>+IF(ISBLANK('Funding Info'!FJ31),"",'Funding Info'!FJ31)</f>
        <v>15914</v>
      </c>
      <c r="G27" s="104" t="str">
        <f>+IF(ISBLANK('Funding Info'!FK31),"",'Funding Info'!FK31)</f>
        <v/>
      </c>
      <c r="H27" s="104">
        <f>+IF(ISBLANK('Funding Info'!FL31),"",'Funding Info'!FL31)</f>
        <v>15914</v>
      </c>
      <c r="I27" s="95" t="str">
        <f>+IF(ISBLANK('Funding Info'!LK31),"",'Funding Info'!LK31)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Info'!FJ32),"",'Funding Info'!FJ32)</f>
        <v>1406</v>
      </c>
      <c r="G28" s="104" t="str">
        <f>+IF(ISBLANK('Funding Info'!FK32),"",'Funding Info'!FK32)</f>
        <v/>
      </c>
      <c r="H28" s="104">
        <f>+IF(ISBLANK('Funding Info'!FL32),"",'Funding Info'!FL32)</f>
        <v>1406</v>
      </c>
      <c r="I28" s="95" t="str">
        <f>+IF(ISBLANK('Funding Info'!LK32),"",'Funding Info'!LK32)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Info'!FJ33),"",'Funding Info'!FJ33)</f>
        <v>2088</v>
      </c>
      <c r="G29" s="104" t="str">
        <f>+IF(ISBLANK('Funding Info'!FK33),"",'Funding Info'!FK33)</f>
        <v/>
      </c>
      <c r="H29" s="104">
        <f>+IF(ISBLANK('Funding Info'!FL33),"",'Funding Info'!FL33)</f>
        <v>2088</v>
      </c>
      <c r="I29" s="95" t="str">
        <f>+IF(ISBLANK('Funding Info'!LK33),"",'Funding Info'!LK33)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Info'!FJ35),"",'Funding Info'!FJ35)</f>
        <v/>
      </c>
      <c r="G30" s="104" t="str">
        <f>+IF(ISBLANK('Funding Info'!FK35),"",'Funding Info'!FK35)</f>
        <v/>
      </c>
      <c r="H30" s="104">
        <f>+IF(ISBLANK('Funding Info'!FL35),"",'Funding Info'!FL35)</f>
        <v>0</v>
      </c>
      <c r="I30" s="95" t="str">
        <f>+IF(ISBLANK('Funding Info'!LK35),"",'Funding Info'!LK35)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Info'!FJ36),"",'Funding Info'!FJ36)</f>
        <v>106239</v>
      </c>
      <c r="G31" s="104">
        <f>+IF(ISBLANK('Funding Info'!FK36),"",'Funding Info'!FK36)</f>
        <v>-5099</v>
      </c>
      <c r="H31" s="104">
        <f>+IF(ISBLANK('Funding Info'!FL36),"",'Funding Info'!FL36)</f>
        <v>101140</v>
      </c>
      <c r="I31" s="95" t="str">
        <f>+IF(ISBLANK('Funding Info'!LK36),"",'Funding Info'!LK36)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Info'!FJ37),"",'Funding Info'!FJ37)</f>
        <v/>
      </c>
      <c r="G32" s="104" t="str">
        <f>+IF(ISBLANK('Funding Info'!FK37),"",'Funding Info'!FK37)</f>
        <v/>
      </c>
      <c r="H32" s="104">
        <f>+IF(ISBLANK('Funding Info'!FL37),"",'Funding Info'!FL37)</f>
        <v>0</v>
      </c>
      <c r="I32" s="95" t="str">
        <f>+IF(ISBLANK('Funding Info'!LK37),"",'Funding Info'!LK37)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Info'!FJ38),"",'Funding Info'!FJ38)</f>
        <v/>
      </c>
      <c r="G33" s="104" t="str">
        <f>+IF(ISBLANK('Funding Info'!FK38),"",'Funding Info'!FK38)</f>
        <v/>
      </c>
      <c r="H33" s="104">
        <f>+IF(ISBLANK('Funding Info'!FL38),"",'Funding Info'!FL38)</f>
        <v>0</v>
      </c>
      <c r="I33" s="95" t="str">
        <f>+IF(ISBLANK('Funding Info'!LK38),"",'Funding Info'!LK38)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Info'!FJ39),"",'Funding Info'!FJ39)</f>
        <v/>
      </c>
      <c r="G34" s="104" t="str">
        <f>+IF(ISBLANK('Funding Info'!FK39),"",'Funding Info'!FK39)</f>
        <v/>
      </c>
      <c r="H34" s="104">
        <f>+IF(ISBLANK('Funding Info'!FL39),"",'Funding Info'!FL39)</f>
        <v>0</v>
      </c>
      <c r="I34" s="95" t="str">
        <f>+IF(ISBLANK('Funding Info'!LK39),"",'Funding Info'!LK39)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543728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[1]Overview!B58</f>
        <v>Outagamie County Public Health Division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[1]Overview!C58</f>
        <v>44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Info'!FM3),"",'Funding Info'!FM3)</f>
        <v>5562</v>
      </c>
      <c r="G5" s="104" t="str">
        <f>+IF(ISBLANK('Funding Info'!FN3),"",'Funding Info'!FN3)</f>
        <v/>
      </c>
      <c r="H5" s="104">
        <f>+IF(ISBLANK('Funding Info'!FO3),"",'Funding Info'!FO3)</f>
        <v>5562</v>
      </c>
      <c r="I5" s="95" t="str">
        <f>+IF(ISBLANK('Funding Info'!LL3),"",'Funding Info'!LL3)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Info'!FM5),"",'Funding Info'!FM5)</f>
        <v/>
      </c>
      <c r="G6" s="104" t="str">
        <f>+IF(ISBLANK('Funding Info'!FN5),"",'Funding Info'!FN5)</f>
        <v/>
      </c>
      <c r="H6" s="104">
        <f>+IF(ISBLANK('Funding Info'!FO5),"",'Funding Info'!FO5)</f>
        <v>0</v>
      </c>
      <c r="I6" s="95" t="str">
        <f>+IF(ISBLANK('Funding Info'!LL5),"",'Funding Info'!LL5)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Info'!FM7),"",'Funding Info'!FM7)</f>
        <v/>
      </c>
      <c r="G7" s="104" t="str">
        <f>+IF(ISBLANK('Funding Info'!FN7),"",'Funding Info'!FN7)</f>
        <v/>
      </c>
      <c r="H7" s="104">
        <f>+IF(ISBLANK('Funding Info'!FO7),"",'Funding Info'!FO7)</f>
        <v>0</v>
      </c>
      <c r="I7" s="95" t="str">
        <f>+IF(ISBLANK('Funding Info'!LL7),"",'Funding Info'!LL7)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Info'!FM8),"",'Funding Info'!FM8)</f>
        <v/>
      </c>
      <c r="G8" s="104" t="str">
        <f>+IF(ISBLANK('Funding Info'!FN8),"",'Funding Info'!FN8)</f>
        <v/>
      </c>
      <c r="H8" s="104">
        <f>+IF(ISBLANK('Funding Info'!FO8),"",'Funding Info'!FO8)</f>
        <v>0</v>
      </c>
      <c r="I8" s="95" t="str">
        <f>+IF(ISBLANK('Funding Info'!LL8),"",'Funding Info'!LL8)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Info'!FM9),"",'Funding Info'!FM9)</f>
        <v/>
      </c>
      <c r="G9" s="104" t="str">
        <f>+IF(ISBLANK('Funding Info'!FN9),"",'Funding Info'!FN9)</f>
        <v/>
      </c>
      <c r="H9" s="104">
        <f>+IF(ISBLANK('Funding Info'!FO9),"",'Funding Info'!FO9)</f>
        <v>0</v>
      </c>
      <c r="I9" s="95" t="str">
        <f>+IF(ISBLANK('Funding Info'!LL9),"",'Funding Info'!LL9)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Info'!FM10),"",'Funding Info'!FM10)</f>
        <v/>
      </c>
      <c r="G10" s="104" t="str">
        <f>+IF(ISBLANK('Funding Info'!FN10),"",'Funding Info'!FN10)</f>
        <v/>
      </c>
      <c r="H10" s="104">
        <f>+IF(ISBLANK('Funding Info'!FO10),"",'Funding Info'!FO10)</f>
        <v>0</v>
      </c>
      <c r="I10" s="95" t="str">
        <f>+IF(ISBLANK('Funding Info'!LL10),"",'Funding Info'!LL10)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Info'!FM11),"",'Funding Info'!FM11)</f>
        <v/>
      </c>
      <c r="G11" s="104" t="str">
        <f>+IF(ISBLANK('Funding Info'!FN11),"",'Funding Info'!FN11)</f>
        <v/>
      </c>
      <c r="H11" s="104">
        <f>+IF(ISBLANK('Funding Info'!FO11),"",'Funding Info'!FO11)</f>
        <v>0</v>
      </c>
      <c r="I11" s="95" t="str">
        <f>+IF(ISBLANK('Funding Info'!LL11),"",'Funding Info'!LL11)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Info'!FM13),"",'Funding Info'!FM13)</f>
        <v/>
      </c>
      <c r="G12" s="104" t="str">
        <f>+IF(ISBLANK('Funding Info'!FN13),"",'Funding Info'!FN13)</f>
        <v/>
      </c>
      <c r="H12" s="104">
        <f>+IF(ISBLANK('Funding Info'!FO13),"",'Funding Info'!FO13)</f>
        <v>0</v>
      </c>
      <c r="I12" s="95" t="str">
        <f>+IF(ISBLANK('Funding Info'!LL13),"",'Funding Info'!LL13)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Info'!FM14),"",'Funding Info'!FM14)</f>
        <v/>
      </c>
      <c r="G13" s="104" t="str">
        <f>+IF(ISBLANK('Funding Info'!FN14),"",'Funding Info'!FN14)</f>
        <v/>
      </c>
      <c r="H13" s="104">
        <f>+IF(ISBLANK('Funding Info'!FO14),"",'Funding Info'!FO14)</f>
        <v>0</v>
      </c>
      <c r="I13" s="95" t="str">
        <f>+IF(ISBLANK('Funding Info'!LL14),"",'Funding Info'!LL14)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Info'!FM15),"",'Funding Info'!FM15)</f>
        <v/>
      </c>
      <c r="G14" s="104" t="str">
        <f>+IF(ISBLANK('Funding Info'!FN15),"",'Funding Info'!FN15)</f>
        <v/>
      </c>
      <c r="H14" s="104">
        <f>+IF(ISBLANK('Funding Info'!FO15),"",'Funding Info'!FO15)</f>
        <v>0</v>
      </c>
      <c r="I14" s="95" t="str">
        <f>+IF(ISBLANK('Funding Info'!LL15),"",'Funding Info'!LL15)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Info'!FM16),"",'Funding Info'!FM16)</f>
        <v>19640</v>
      </c>
      <c r="G15" s="104">
        <f>+IF(ISBLANK('Funding Info'!FN16),"",'Funding Info'!FN16)</f>
        <v>5085</v>
      </c>
      <c r="H15" s="104">
        <f>+IF(ISBLANK('Funding Info'!FO16),"",'Funding Info'!FO16)</f>
        <v>24725</v>
      </c>
      <c r="I15" s="95" t="str">
        <f>+IF(ISBLANK('Funding Info'!LL16),"",'Funding Info'!LL16)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Info'!FM17),"",'Funding Info'!FM17)</f>
        <v/>
      </c>
      <c r="G16" s="104" t="str">
        <f>+IF(ISBLANK('Funding Info'!FN17),"",'Funding Info'!FN17)</f>
        <v/>
      </c>
      <c r="H16" s="104">
        <f>+IF(ISBLANK('Funding Info'!FO17),"",'Funding Info'!FO17)</f>
        <v>0</v>
      </c>
      <c r="I16" s="95" t="str">
        <f>+IF(ISBLANK('Funding Info'!LL17),"",'Funding Info'!LL17)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Info'!FM18),"",'Funding Info'!FM18)</f>
        <v>32250</v>
      </c>
      <c r="G17" s="104">
        <f>+IF(ISBLANK('Funding Info'!FN18),"",'Funding Info'!FN18)</f>
        <v>2187</v>
      </c>
      <c r="H17" s="104">
        <f>+IF(ISBLANK('Funding Info'!FO18),"",'Funding Info'!FO18)</f>
        <v>34437</v>
      </c>
      <c r="I17" s="95" t="str">
        <f>+IF(ISBLANK('Funding Info'!LL18),"",'Funding Info'!LL18)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Info'!FM19),"",'Funding Info'!FM19)</f>
        <v/>
      </c>
      <c r="G18" s="104" t="str">
        <f>+IF(ISBLANK('Funding Info'!FN19),"",'Funding Info'!FN19)</f>
        <v/>
      </c>
      <c r="H18" s="104">
        <f>+IF(ISBLANK('Funding Info'!FO19),"",'Funding Info'!FO19)</f>
        <v>0</v>
      </c>
      <c r="I18" s="95" t="str">
        <f>+IF(ISBLANK('Funding Info'!LL19),"",'Funding Info'!LL19)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Info'!FM23),"",'Funding Info'!FM23)</f>
        <v/>
      </c>
      <c r="G19" s="104" t="str">
        <f>+IF(ISBLANK('Funding Info'!FN23),"",'Funding Info'!FN23)</f>
        <v/>
      </c>
      <c r="H19" s="104">
        <f>+IF(ISBLANK('Funding Info'!FO23),"",'Funding Info'!FO23)</f>
        <v>0</v>
      </c>
      <c r="I19" s="95" t="str">
        <f>+IF(ISBLANK('Funding Info'!LL23),"",'Funding Info'!LL23)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Info'!FM24),"",'Funding Info'!FM24)</f>
        <v/>
      </c>
      <c r="G20" s="104" t="str">
        <f>+IF(ISBLANK('Funding Info'!FN24),"",'Funding Info'!FN24)</f>
        <v/>
      </c>
      <c r="H20" s="104">
        <f>+IF(ISBLANK('Funding Info'!FO24),"",'Funding Info'!FO24)</f>
        <v>0</v>
      </c>
      <c r="I20" s="95" t="str">
        <f>+IF(ISBLANK('Funding Info'!LL24),"",'Funding Info'!LL24)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Info'!FM25),"",'Funding Info'!FM25)</f>
        <v/>
      </c>
      <c r="G21" s="104" t="str">
        <f>+IF(ISBLANK('Funding Info'!FN25),"",'Funding Info'!FN25)</f>
        <v/>
      </c>
      <c r="H21" s="104">
        <f>+IF(ISBLANK('Funding Info'!FO25),"",'Funding Info'!FO25)</f>
        <v>0</v>
      </c>
      <c r="I21" s="95" t="str">
        <f>+IF(ISBLANK('Funding Info'!LL25),"",'Funding Info'!LL25)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Info'!FM26),"",'Funding Info'!FM26)</f>
        <v/>
      </c>
      <c r="G22" s="104" t="str">
        <f>+IF(ISBLANK('Funding Info'!FN26),"",'Funding Info'!FN26)</f>
        <v/>
      </c>
      <c r="H22" s="104">
        <f>+IF(ISBLANK('Funding Info'!FO26),"",'Funding Info'!FO26)</f>
        <v>0</v>
      </c>
      <c r="I22" s="95" t="str">
        <f>+IF(ISBLANK('Funding Info'!LL26),"",'Funding Info'!LL26)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Info'!FM27),"",'Funding Info'!FM27)</f>
        <v/>
      </c>
      <c r="G23" s="104" t="str">
        <f>+IF(ISBLANK('Funding Info'!FN27),"",'Funding Info'!FN27)</f>
        <v/>
      </c>
      <c r="H23" s="104">
        <f>+IF(ISBLANK('Funding Info'!FO27),"",'Funding Info'!FO27)</f>
        <v>0</v>
      </c>
      <c r="I23" s="95" t="str">
        <f>+IF(ISBLANK('Funding Info'!LL27),"",'Funding Info'!LL27)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Info'!FM28),"",'Funding Info'!FM28)</f>
        <v/>
      </c>
      <c r="G24" s="104" t="str">
        <f>+IF(ISBLANK('Funding Info'!FN28),"",'Funding Info'!FN28)</f>
        <v/>
      </c>
      <c r="H24" s="104">
        <f>+IF(ISBLANK('Funding Info'!FO28),"",'Funding Info'!FO28)</f>
        <v>0</v>
      </c>
      <c r="I24" s="95" t="str">
        <f>+IF(ISBLANK('Funding Info'!LL28),"",'Funding Info'!LL28)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Info'!FM29),"",'Funding Info'!FM29)</f>
        <v/>
      </c>
      <c r="G25" s="104" t="str">
        <f>+IF(ISBLANK('Funding Info'!FN29),"",'Funding Info'!FN29)</f>
        <v/>
      </c>
      <c r="H25" s="104">
        <f>+IF(ISBLANK('Funding Info'!FO29),"",'Funding Info'!FO29)</f>
        <v>0</v>
      </c>
      <c r="I25" s="95" t="str">
        <f>+IF(ISBLANK('Funding Info'!LL29),"",'Funding Info'!LL29)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Info'!FM30),"",'Funding Info'!FM30)</f>
        <v/>
      </c>
      <c r="G26" s="104" t="str">
        <f>+IF(ISBLANK('Funding Info'!FN30),"",'Funding Info'!FN30)</f>
        <v/>
      </c>
      <c r="H26" s="104">
        <f>+IF(ISBLANK('Funding Info'!FO30),"",'Funding Info'!FO30)</f>
        <v>0</v>
      </c>
      <c r="I26" s="95" t="str">
        <f>+IF(ISBLANK('Funding Info'!LL30),"",'Funding Info'!LL30)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Info'!FM31),"",'Funding Info'!FM31)</f>
        <v/>
      </c>
      <c r="G27" s="104" t="str">
        <f>+IF(ISBLANK('Funding Info'!FN31),"",'Funding Info'!FN31)</f>
        <v/>
      </c>
      <c r="H27" s="104">
        <f>+IF(ISBLANK('Funding Info'!FO31),"",'Funding Info'!FO31)</f>
        <v>0</v>
      </c>
      <c r="I27" s="95" t="str">
        <f>+IF(ISBLANK('Funding Info'!LL31),"",'Funding Info'!LL31)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Info'!FM32),"",'Funding Info'!FM32)</f>
        <v>3190</v>
      </c>
      <c r="G28" s="104" t="str">
        <f>+IF(ISBLANK('Funding Info'!FN32),"",'Funding Info'!FN32)</f>
        <v/>
      </c>
      <c r="H28" s="104">
        <f>+IF(ISBLANK('Funding Info'!FO32),"",'Funding Info'!FO32)</f>
        <v>3190</v>
      </c>
      <c r="I28" s="95" t="str">
        <f>+IF(ISBLANK('Funding Info'!LL32),"",'Funding Info'!LL32)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Info'!FM33),"",'Funding Info'!FM33)</f>
        <v>3931</v>
      </c>
      <c r="G29" s="104" t="str">
        <f>+IF(ISBLANK('Funding Info'!FN33),"",'Funding Info'!FN33)</f>
        <v/>
      </c>
      <c r="H29" s="104">
        <f>+IF(ISBLANK('Funding Info'!FO33),"",'Funding Info'!FO33)</f>
        <v>3931</v>
      </c>
      <c r="I29" s="95" t="str">
        <f>+IF(ISBLANK('Funding Info'!LL33),"",'Funding Info'!LL33)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Info'!FM35),"",'Funding Info'!FM35)</f>
        <v/>
      </c>
      <c r="G30" s="104" t="str">
        <f>+IF(ISBLANK('Funding Info'!FN35),"",'Funding Info'!FN35)</f>
        <v/>
      </c>
      <c r="H30" s="104">
        <f>+IF(ISBLANK('Funding Info'!FO35),"",'Funding Info'!FO35)</f>
        <v>0</v>
      </c>
      <c r="I30" s="95" t="str">
        <f>+IF(ISBLANK('Funding Info'!LL35),"",'Funding Info'!LL35)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Info'!FM36),"",'Funding Info'!FM36)</f>
        <v>535938</v>
      </c>
      <c r="G31" s="104">
        <f>+IF(ISBLANK('Funding Info'!FN36),"",'Funding Info'!FN36)</f>
        <v>-21813</v>
      </c>
      <c r="H31" s="104">
        <f>+IF(ISBLANK('Funding Info'!FO36),"",'Funding Info'!FO36)</f>
        <v>514125</v>
      </c>
      <c r="I31" s="95" t="str">
        <f>+IF(ISBLANK('Funding Info'!LL36),"",'Funding Info'!LL36)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Info'!FM37),"",'Funding Info'!FM37)</f>
        <v/>
      </c>
      <c r="G32" s="104" t="str">
        <f>+IF(ISBLANK('Funding Info'!FN37),"",'Funding Info'!FN37)</f>
        <v/>
      </c>
      <c r="H32" s="104">
        <f>+IF(ISBLANK('Funding Info'!FO37),"",'Funding Info'!FO37)</f>
        <v>0</v>
      </c>
      <c r="I32" s="95" t="str">
        <f>+IF(ISBLANK('Funding Info'!LL37),"",'Funding Info'!LL37)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Info'!FM38),"",'Funding Info'!FM38)</f>
        <v/>
      </c>
      <c r="G33" s="104" t="str">
        <f>+IF(ISBLANK('Funding Info'!FN38),"",'Funding Info'!FN38)</f>
        <v/>
      </c>
      <c r="H33" s="104">
        <f>+IF(ISBLANK('Funding Info'!FO38),"",'Funding Info'!FO38)</f>
        <v>0</v>
      </c>
      <c r="I33" s="95" t="str">
        <f>+IF(ISBLANK('Funding Info'!LL38),"",'Funding Info'!LL38)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Info'!FM39),"",'Funding Info'!FM39)</f>
        <v/>
      </c>
      <c r="G34" s="104" t="str">
        <f>+IF(ISBLANK('Funding Info'!FN39),"",'Funding Info'!FN39)</f>
        <v/>
      </c>
      <c r="H34" s="104">
        <f>+IF(ISBLANK('Funding Info'!FO39),"",'Funding Info'!FO39)</f>
        <v>0</v>
      </c>
      <c r="I34" s="95" t="str">
        <f>+IF(ISBLANK('Funding Info'!LL39),"",'Funding Info'!LL39)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585970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[1]Overview!B59</f>
        <v>Washington-Ozaukee County Public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[1]Overview!C59</f>
        <v>45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Info'!FP3),"",'Funding Info'!FP3)</f>
        <v>9515</v>
      </c>
      <c r="G5" s="104" t="str">
        <f>+IF(ISBLANK('Funding Info'!FQ3),"",'Funding Info'!FQ3)</f>
        <v/>
      </c>
      <c r="H5" s="104">
        <f>+IF(ISBLANK('Funding Info'!FR3),"",'Funding Info'!FR3)</f>
        <v>9515</v>
      </c>
      <c r="I5" s="95" t="str">
        <f>+IF(ISBLANK('Funding Info'!LM3),"",'Funding Info'!LM3)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Info'!FP5),"",'Funding Info'!FP5)</f>
        <v/>
      </c>
      <c r="G6" s="104" t="str">
        <f>+IF(ISBLANK('Funding Info'!FQ5),"",'Funding Info'!FQ5)</f>
        <v/>
      </c>
      <c r="H6" s="104">
        <f>+IF(ISBLANK('Funding Info'!FR5),"",'Funding Info'!FR5)</f>
        <v>0</v>
      </c>
      <c r="I6" s="95" t="str">
        <f>+IF(ISBLANK('Funding Info'!LM5),"",'Funding Info'!LM5)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Info'!FP7),"",'Funding Info'!FP7)</f>
        <v/>
      </c>
      <c r="G7" s="104" t="str">
        <f>+IF(ISBLANK('Funding Info'!FQ7),"",'Funding Info'!FQ7)</f>
        <v/>
      </c>
      <c r="H7" s="104">
        <f>+IF(ISBLANK('Funding Info'!FR7),"",'Funding Info'!FR7)</f>
        <v>0</v>
      </c>
      <c r="I7" s="95" t="str">
        <f>+IF(ISBLANK('Funding Info'!LM7),"",'Funding Info'!LM7)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Info'!FP8),"",'Funding Info'!FP8)</f>
        <v/>
      </c>
      <c r="G8" s="104" t="str">
        <f>+IF(ISBLANK('Funding Info'!FQ8),"",'Funding Info'!FQ8)</f>
        <v/>
      </c>
      <c r="H8" s="104">
        <f>+IF(ISBLANK('Funding Info'!FR8),"",'Funding Info'!FR8)</f>
        <v>0</v>
      </c>
      <c r="I8" s="95" t="str">
        <f>+IF(ISBLANK('Funding Info'!LM8),"",'Funding Info'!LM8)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Info'!FP9),"",'Funding Info'!FP9)</f>
        <v/>
      </c>
      <c r="G9" s="104" t="str">
        <f>+IF(ISBLANK('Funding Info'!FQ9),"",'Funding Info'!FQ9)</f>
        <v/>
      </c>
      <c r="H9" s="104">
        <f>+IF(ISBLANK('Funding Info'!FR9),"",'Funding Info'!FR9)</f>
        <v>0</v>
      </c>
      <c r="I9" s="95" t="str">
        <f>+IF(ISBLANK('Funding Info'!LM9),"",'Funding Info'!LM9)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Info'!FP10),"",'Funding Info'!FP10)</f>
        <v/>
      </c>
      <c r="G10" s="104" t="str">
        <f>+IF(ISBLANK('Funding Info'!FQ10),"",'Funding Info'!FQ10)</f>
        <v/>
      </c>
      <c r="H10" s="104">
        <f>+IF(ISBLANK('Funding Info'!FR10),"",'Funding Info'!FR10)</f>
        <v>0</v>
      </c>
      <c r="I10" s="95" t="str">
        <f>+IF(ISBLANK('Funding Info'!LM10),"",'Funding Info'!LM10)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Info'!FP11),"",'Funding Info'!FP11)</f>
        <v/>
      </c>
      <c r="G11" s="104" t="str">
        <f>+IF(ISBLANK('Funding Info'!FQ11),"",'Funding Info'!FQ11)</f>
        <v/>
      </c>
      <c r="H11" s="104">
        <f>+IF(ISBLANK('Funding Info'!FR11),"",'Funding Info'!FR11)</f>
        <v>0</v>
      </c>
      <c r="I11" s="95" t="str">
        <f>+IF(ISBLANK('Funding Info'!LM11),"",'Funding Info'!LM11)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Info'!FP13),"",'Funding Info'!FP13)</f>
        <v/>
      </c>
      <c r="G12" s="104" t="str">
        <f>+IF(ISBLANK('Funding Info'!FQ13),"",'Funding Info'!FQ13)</f>
        <v/>
      </c>
      <c r="H12" s="104">
        <f>+IF(ISBLANK('Funding Info'!FR13),"",'Funding Info'!FR13)</f>
        <v>0</v>
      </c>
      <c r="I12" s="95" t="str">
        <f>+IF(ISBLANK('Funding Info'!LM13),"",'Funding Info'!LM13)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Info'!FP14),"",'Funding Info'!FP14)</f>
        <v/>
      </c>
      <c r="G13" s="104" t="str">
        <f>+IF(ISBLANK('Funding Info'!FQ14),"",'Funding Info'!FQ14)</f>
        <v/>
      </c>
      <c r="H13" s="104">
        <f>+IF(ISBLANK('Funding Info'!FR14),"",'Funding Info'!FR14)</f>
        <v>0</v>
      </c>
      <c r="I13" s="95" t="str">
        <f>+IF(ISBLANK('Funding Info'!LM14),"",'Funding Info'!LM14)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Info'!FP15),"",'Funding Info'!FP15)</f>
        <v/>
      </c>
      <c r="G14" s="104" t="str">
        <f>+IF(ISBLANK('Funding Info'!FQ15),"",'Funding Info'!FQ15)</f>
        <v/>
      </c>
      <c r="H14" s="104">
        <f>+IF(ISBLANK('Funding Info'!FR15),"",'Funding Info'!FR15)</f>
        <v>0</v>
      </c>
      <c r="I14" s="95" t="str">
        <f>+IF(ISBLANK('Funding Info'!LM15),"",'Funding Info'!LM15)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Info'!FP16),"",'Funding Info'!FP16)</f>
        <v>33893</v>
      </c>
      <c r="G15" s="104" t="str">
        <f>+IF(ISBLANK('Funding Info'!FQ16),"",'Funding Info'!FQ16)</f>
        <v/>
      </c>
      <c r="H15" s="104">
        <f>+IF(ISBLANK('Funding Info'!FR16),"",'Funding Info'!FR16)</f>
        <v>33893</v>
      </c>
      <c r="I15" s="95" t="str">
        <f>+IF(ISBLANK('Funding Info'!LM16),"",'Funding Info'!LM16)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Info'!FP17),"",'Funding Info'!FP17)</f>
        <v/>
      </c>
      <c r="G16" s="104" t="str">
        <f>+IF(ISBLANK('Funding Info'!FQ17),"",'Funding Info'!FQ17)</f>
        <v/>
      </c>
      <c r="H16" s="104">
        <f>+IF(ISBLANK('Funding Info'!FR17),"",'Funding Info'!FR17)</f>
        <v>0</v>
      </c>
      <c r="I16" s="95" t="str">
        <f>+IF(ISBLANK('Funding Info'!LM17),"",'Funding Info'!LM17)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Info'!FP18),"",'Funding Info'!FP18)</f>
        <v>43932</v>
      </c>
      <c r="G17" s="104" t="str">
        <f>+IF(ISBLANK('Funding Info'!FQ18),"",'Funding Info'!FQ18)</f>
        <v/>
      </c>
      <c r="H17" s="104">
        <f>+IF(ISBLANK('Funding Info'!FR18),"",'Funding Info'!FR18)</f>
        <v>43932</v>
      </c>
      <c r="I17" s="95" t="str">
        <f>+IF(ISBLANK('Funding Info'!LM18),"",'Funding Info'!LM18)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Info'!FP19),"",'Funding Info'!FP19)</f>
        <v/>
      </c>
      <c r="G18" s="104" t="str">
        <f>+IF(ISBLANK('Funding Info'!FQ19),"",'Funding Info'!FQ19)</f>
        <v/>
      </c>
      <c r="H18" s="104">
        <f>+IF(ISBLANK('Funding Info'!FR19),"",'Funding Info'!FR19)</f>
        <v>0</v>
      </c>
      <c r="I18" s="95" t="str">
        <f>+IF(ISBLANK('Funding Info'!LM19),"",'Funding Info'!LM19)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Info'!FP23),"",'Funding Info'!FP23)</f>
        <v/>
      </c>
      <c r="G19" s="104" t="str">
        <f>+IF(ISBLANK('Funding Info'!FQ23),"",'Funding Info'!FQ23)</f>
        <v/>
      </c>
      <c r="H19" s="104">
        <f>+IF(ISBLANK('Funding Info'!FR23),"",'Funding Info'!FR23)</f>
        <v>0</v>
      </c>
      <c r="I19" s="95" t="str">
        <f>+IF(ISBLANK('Funding Info'!LM23),"",'Funding Info'!LM23)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Info'!FP24),"",'Funding Info'!FP24)</f>
        <v/>
      </c>
      <c r="G20" s="104" t="str">
        <f>+IF(ISBLANK('Funding Info'!FQ24),"",'Funding Info'!FQ24)</f>
        <v/>
      </c>
      <c r="H20" s="104">
        <f>+IF(ISBLANK('Funding Info'!FR24),"",'Funding Info'!FR24)</f>
        <v>0</v>
      </c>
      <c r="I20" s="95" t="str">
        <f>+IF(ISBLANK('Funding Info'!LM24),"",'Funding Info'!LM24)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Info'!FP25),"",'Funding Info'!FP25)</f>
        <v/>
      </c>
      <c r="G21" s="104" t="str">
        <f>+IF(ISBLANK('Funding Info'!FQ25),"",'Funding Info'!FQ25)</f>
        <v/>
      </c>
      <c r="H21" s="104">
        <f>+IF(ISBLANK('Funding Info'!FR25),"",'Funding Info'!FR25)</f>
        <v>0</v>
      </c>
      <c r="I21" s="95" t="str">
        <f>+IF(ISBLANK('Funding Info'!LM25),"",'Funding Info'!LM25)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Info'!FP26),"",'Funding Info'!FP26)</f>
        <v/>
      </c>
      <c r="G22" s="104" t="str">
        <f>+IF(ISBLANK('Funding Info'!FQ26),"",'Funding Info'!FQ26)</f>
        <v/>
      </c>
      <c r="H22" s="104">
        <f>+IF(ISBLANK('Funding Info'!FR26),"",'Funding Info'!FR26)</f>
        <v>0</v>
      </c>
      <c r="I22" s="95" t="str">
        <f>+IF(ISBLANK('Funding Info'!LM26),"",'Funding Info'!LM26)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Info'!FP27),"",'Funding Info'!FP27)</f>
        <v/>
      </c>
      <c r="G23" s="104" t="str">
        <f>+IF(ISBLANK('Funding Info'!FQ27),"",'Funding Info'!FQ27)</f>
        <v/>
      </c>
      <c r="H23" s="104">
        <f>+IF(ISBLANK('Funding Info'!FR27),"",'Funding Info'!FR27)</f>
        <v>0</v>
      </c>
      <c r="I23" s="95" t="str">
        <f>+IF(ISBLANK('Funding Info'!LM27),"",'Funding Info'!LM27)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Info'!FP28),"",'Funding Info'!FP28)</f>
        <v>8961</v>
      </c>
      <c r="G24" s="104" t="str">
        <f>+IF(ISBLANK('Funding Info'!FQ28),"",'Funding Info'!FQ28)</f>
        <v/>
      </c>
      <c r="H24" s="104">
        <f>+IF(ISBLANK('Funding Info'!FR28),"",'Funding Info'!FR28)</f>
        <v>8961</v>
      </c>
      <c r="I24" s="95" t="str">
        <f>+IF(ISBLANK('Funding Info'!LM28),"",'Funding Info'!LM28)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Info'!FP29),"",'Funding Info'!FP29)</f>
        <v/>
      </c>
      <c r="G25" s="104" t="str">
        <f>+IF(ISBLANK('Funding Info'!FQ29),"",'Funding Info'!FQ29)</f>
        <v/>
      </c>
      <c r="H25" s="104">
        <f>+IF(ISBLANK('Funding Info'!FR29),"",'Funding Info'!FR29)</f>
        <v>0</v>
      </c>
      <c r="I25" s="95" t="str">
        <f>+IF(ISBLANK('Funding Info'!LM29),"",'Funding Info'!LM29)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Info'!FP30),"",'Funding Info'!FP30)</f>
        <v/>
      </c>
      <c r="G26" s="104" t="str">
        <f>+IF(ISBLANK('Funding Info'!FQ30),"",'Funding Info'!FQ30)</f>
        <v/>
      </c>
      <c r="H26" s="104">
        <f>+IF(ISBLANK('Funding Info'!FR30),"",'Funding Info'!FR30)</f>
        <v>0</v>
      </c>
      <c r="I26" s="95" t="str">
        <f>+IF(ISBLANK('Funding Info'!LM30),"",'Funding Info'!LM30)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Info'!FP31),"",'Funding Info'!FP31)</f>
        <v/>
      </c>
      <c r="G27" s="104" t="str">
        <f>+IF(ISBLANK('Funding Info'!FQ31),"",'Funding Info'!FQ31)</f>
        <v/>
      </c>
      <c r="H27" s="104">
        <f>+IF(ISBLANK('Funding Info'!FR31),"",'Funding Info'!FR31)</f>
        <v>0</v>
      </c>
      <c r="I27" s="95" t="str">
        <f>+IF(ISBLANK('Funding Info'!LM31),"",'Funding Info'!LM31)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Info'!FP32),"",'Funding Info'!FP32)</f>
        <v>3393</v>
      </c>
      <c r="G28" s="104" t="str">
        <f>+IF(ISBLANK('Funding Info'!FQ32),"",'Funding Info'!FQ32)</f>
        <v/>
      </c>
      <c r="H28" s="104">
        <f>+IF(ISBLANK('Funding Info'!FR32),"",'Funding Info'!FR32)</f>
        <v>3393</v>
      </c>
      <c r="I28" s="95" t="str">
        <f>+IF(ISBLANK('Funding Info'!LM32),"",'Funding Info'!LM32)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Info'!FP33),"",'Funding Info'!FP33)</f>
        <v>3010</v>
      </c>
      <c r="G29" s="104" t="str">
        <f>+IF(ISBLANK('Funding Info'!FQ33),"",'Funding Info'!FQ33)</f>
        <v/>
      </c>
      <c r="H29" s="104">
        <f>+IF(ISBLANK('Funding Info'!FR33),"",'Funding Info'!FR33)</f>
        <v>3010</v>
      </c>
      <c r="I29" s="95" t="str">
        <f>+IF(ISBLANK('Funding Info'!LM33),"",'Funding Info'!LM33)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Info'!FP35),"",'Funding Info'!FP35)</f>
        <v/>
      </c>
      <c r="G30" s="104" t="str">
        <f>+IF(ISBLANK('Funding Info'!FQ35),"",'Funding Info'!FQ35)</f>
        <v/>
      </c>
      <c r="H30" s="104">
        <f>+IF(ISBLANK('Funding Info'!FR35),"",'Funding Info'!FR35)</f>
        <v>0</v>
      </c>
      <c r="I30" s="95" t="str">
        <f>+IF(ISBLANK('Funding Info'!LM35),"",'Funding Info'!LM35)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Info'!FP36),"",'Funding Info'!FP36)</f>
        <v>320303</v>
      </c>
      <c r="G31" s="104">
        <f>+IF(ISBLANK('Funding Info'!FQ36),"",'Funding Info'!FQ36)</f>
        <v>-20608</v>
      </c>
      <c r="H31" s="104">
        <f>+IF(ISBLANK('Funding Info'!FR36),"",'Funding Info'!FR36)</f>
        <v>299695</v>
      </c>
      <c r="I31" s="95" t="str">
        <f>+IF(ISBLANK('Funding Info'!LM36),"",'Funding Info'!LM36)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Info'!FP37),"",'Funding Info'!FP37)</f>
        <v/>
      </c>
      <c r="G32" s="104" t="str">
        <f>+IF(ISBLANK('Funding Info'!FQ37),"",'Funding Info'!FQ37)</f>
        <v/>
      </c>
      <c r="H32" s="104">
        <f>+IF(ISBLANK('Funding Info'!FR37),"",'Funding Info'!FR37)</f>
        <v>0</v>
      </c>
      <c r="I32" s="95" t="str">
        <f>+IF(ISBLANK('Funding Info'!LM37),"",'Funding Info'!LM37)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Info'!FP38),"",'Funding Info'!FP38)</f>
        <v/>
      </c>
      <c r="G33" s="104" t="str">
        <f>+IF(ISBLANK('Funding Info'!FQ38),"",'Funding Info'!FQ38)</f>
        <v/>
      </c>
      <c r="H33" s="104">
        <f>+IF(ISBLANK('Funding Info'!FR38),"",'Funding Info'!FR38)</f>
        <v>0</v>
      </c>
      <c r="I33" s="95" t="str">
        <f>+IF(ISBLANK('Funding Info'!LM38),"",'Funding Info'!LM38)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Info'!FP39),"",'Funding Info'!FP39)</f>
        <v/>
      </c>
      <c r="G34" s="104" t="str">
        <f>+IF(ISBLANK('Funding Info'!FQ39),"",'Funding Info'!FQ39)</f>
        <v/>
      </c>
      <c r="H34" s="104">
        <f>+IF(ISBLANK('Funding Info'!FR39),"",'Funding Info'!FR39)</f>
        <v>0</v>
      </c>
      <c r="I34" s="95" t="str">
        <f>+IF(ISBLANK('Funding Info'!LM39),"",'Funding Info'!LM39)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402399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customWidth="1"/>
    <col min="8" max="8" width="11.140625" style="104" bestFit="1" customWidth="1"/>
    <col min="9" max="9" width="20.42578125" style="104" bestFit="1" customWidth="1"/>
    <col min="10" max="10" width="11.570312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[1]Overview!B6</f>
        <v>Ashland County Health &amp; Human Services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[1]Overview!C6</f>
        <v>2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Info'!M3),"",'Funding Info'!M3)</f>
        <v>4265</v>
      </c>
      <c r="G5" s="104" t="str">
        <f>+IF(ISBLANK('Funding Info'!N3),"",'Funding Info'!N3)</f>
        <v/>
      </c>
      <c r="H5" s="104">
        <f>+IF(ISBLANK('Funding Info'!O3),"",'Funding Info'!O3)</f>
        <v>4265</v>
      </c>
      <c r="I5" s="95" t="str">
        <f>+IF(ISBLANK('Funding Info'!JL3),"",'Funding Info'!JL3)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Info'!M5),"",'Funding Info'!M5)</f>
        <v/>
      </c>
      <c r="G6" s="104" t="str">
        <f>+IF(ISBLANK('Funding Info'!N5),"",'Funding Info'!N5)</f>
        <v/>
      </c>
      <c r="H6" s="104">
        <f>+IF(ISBLANK('Funding Info'!O5),"",'Funding Info'!O5)</f>
        <v>0</v>
      </c>
      <c r="I6" s="95" t="str">
        <f>+IF(ISBLANK('Funding Info'!JL5),"",'Funding Info'!JL5)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Info'!M7),"",'Funding Info'!M7)</f>
        <v/>
      </c>
      <c r="G7" s="104" t="str">
        <f>+IF(ISBLANK('Funding Info'!N7),"",'Funding Info'!N7)</f>
        <v/>
      </c>
      <c r="H7" s="104">
        <f>+IF(ISBLANK('Funding Info'!O7),"",'Funding Info'!O7)</f>
        <v>0</v>
      </c>
      <c r="I7" s="95" t="str">
        <f>+IF(ISBLANK('Funding Info'!JL7),"",'Funding Info'!JL7)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Info'!M8),"",'Funding Info'!M8)</f>
        <v>12000</v>
      </c>
      <c r="G8" s="104" t="str">
        <f>+IF(ISBLANK('Funding Info'!N8),"",'Funding Info'!N8)</f>
        <v/>
      </c>
      <c r="H8" s="104">
        <f>+IF(ISBLANK('Funding Info'!O8),"",'Funding Info'!O8)</f>
        <v>12000</v>
      </c>
      <c r="I8" s="95" t="str">
        <f>+IF(ISBLANK('Funding Info'!JL8),"",'Funding Info'!JL8)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Info'!M9),"",'Funding Info'!M9)</f>
        <v/>
      </c>
      <c r="G9" s="104" t="str">
        <f>+IF(ISBLANK('Funding Info'!N9),"",'Funding Info'!N9)</f>
        <v/>
      </c>
      <c r="H9" s="104">
        <f>+IF(ISBLANK('Funding Info'!O9),"",'Funding Info'!O9)</f>
        <v>0</v>
      </c>
      <c r="I9" s="95" t="str">
        <f>+IF(ISBLANK('Funding Info'!JL9),"",'Funding Info'!JL9)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Info'!M10),"",'Funding Info'!M10)</f>
        <v/>
      </c>
      <c r="G10" s="104" t="str">
        <f>+IF(ISBLANK('Funding Info'!N10),"",'Funding Info'!N10)</f>
        <v/>
      </c>
      <c r="H10" s="104">
        <f>+IF(ISBLANK('Funding Info'!O10),"",'Funding Info'!O10)</f>
        <v>0</v>
      </c>
      <c r="I10" s="95" t="str">
        <f>+IF(ISBLANK('Funding Info'!JL10),"",'Funding Info'!JL10)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Info'!M11),"",'Funding Info'!M11)</f>
        <v/>
      </c>
      <c r="G11" s="104" t="str">
        <f>+IF(ISBLANK('Funding Info'!N11),"",'Funding Info'!N11)</f>
        <v/>
      </c>
      <c r="H11" s="104">
        <f>+IF(ISBLANK('Funding Info'!O11),"",'Funding Info'!O11)</f>
        <v>0</v>
      </c>
      <c r="I11" s="95" t="str">
        <f>+IF(ISBLANK('Funding Info'!JL11),"",'Funding Info'!JL11)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Info'!M13),"",'Funding Info'!M13)</f>
        <v/>
      </c>
      <c r="G12" s="104" t="str">
        <f>+IF(ISBLANK('Funding Info'!N13),"",'Funding Info'!N13)</f>
        <v/>
      </c>
      <c r="H12" s="104">
        <f>+IF(ISBLANK('Funding Info'!O13),"",'Funding Info'!O13)</f>
        <v>0</v>
      </c>
      <c r="I12" s="95" t="str">
        <f>+IF(ISBLANK('Funding Info'!JL13),"",'Funding Info'!JL13)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Info'!M14),"",'Funding Info'!M14)</f>
        <v/>
      </c>
      <c r="G13" s="104" t="str">
        <f>+IF(ISBLANK('Funding Info'!N14),"",'Funding Info'!N14)</f>
        <v/>
      </c>
      <c r="H13" s="104">
        <f>+IF(ISBLANK('Funding Info'!O14),"",'Funding Info'!O14)</f>
        <v>0</v>
      </c>
      <c r="I13" s="95" t="str">
        <f>+IF(ISBLANK('Funding Info'!JL14),"",'Funding Info'!JL14)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Info'!M15),"",'Funding Info'!M15)</f>
        <v/>
      </c>
      <c r="G14" s="104" t="str">
        <f>+IF(ISBLANK('Funding Info'!N15),"",'Funding Info'!N15)</f>
        <v/>
      </c>
      <c r="H14" s="104">
        <f>+IF(ISBLANK('Funding Info'!O15),"",'Funding Info'!O15)</f>
        <v>0</v>
      </c>
      <c r="I14" s="95" t="str">
        <f>+IF(ISBLANK('Funding Info'!JL15),"",'Funding Info'!JL15)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Info'!M16),"",'Funding Info'!M16)</f>
        <v>8507</v>
      </c>
      <c r="G15" s="104" t="str">
        <f>+IF(ISBLANK('Funding Info'!N16),"",'Funding Info'!N16)</f>
        <v/>
      </c>
      <c r="H15" s="104">
        <f>+IF(ISBLANK('Funding Info'!O16),"",'Funding Info'!O16)</f>
        <v>8507</v>
      </c>
      <c r="I15" s="95" t="str">
        <f>+IF(ISBLANK('Funding Info'!JL16),"",'Funding Info'!JL16)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Info'!M17),"",'Funding Info'!M17)</f>
        <v/>
      </c>
      <c r="G16" s="104" t="str">
        <f>+IF(ISBLANK('Funding Info'!N17),"",'Funding Info'!N17)</f>
        <v/>
      </c>
      <c r="H16" s="104">
        <f>+IF(ISBLANK('Funding Info'!O17),"",'Funding Info'!O17)</f>
        <v>0</v>
      </c>
      <c r="I16" s="95" t="str">
        <f>+IF(ISBLANK('Funding Info'!JL17),"",'Funding Info'!JL17)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Info'!M18),"",'Funding Info'!M18)</f>
        <v>13000</v>
      </c>
      <c r="G17" s="104" t="str">
        <f>+IF(ISBLANK('Funding Info'!N18),"",'Funding Info'!N18)</f>
        <v/>
      </c>
      <c r="H17" s="104">
        <f>+IF(ISBLANK('Funding Info'!O18),"",'Funding Info'!O18)</f>
        <v>13000</v>
      </c>
      <c r="I17" s="95" t="str">
        <f>+IF(ISBLANK('Funding Info'!JL18),"",'Funding Info'!JL18)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Info'!M19),"",'Funding Info'!M19)</f>
        <v/>
      </c>
      <c r="G18" s="104" t="str">
        <f>+IF(ISBLANK('Funding Info'!N19),"",'Funding Info'!N19)</f>
        <v/>
      </c>
      <c r="H18" s="104">
        <f>+IF(ISBLANK('Funding Info'!O19),"",'Funding Info'!O19)</f>
        <v>0</v>
      </c>
      <c r="I18" s="95" t="str">
        <f>+IF(ISBLANK('Funding Info'!JL19),"",'Funding Info'!JL19)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Info'!M23),"",'Funding Info'!M23)</f>
        <v/>
      </c>
      <c r="G19" s="104" t="str">
        <f>+IF(ISBLANK('Funding Info'!N23),"",'Funding Info'!N23)</f>
        <v/>
      </c>
      <c r="H19" s="104">
        <f>+IF(ISBLANK('Funding Info'!O23),"",'Funding Info'!O23)</f>
        <v>0</v>
      </c>
      <c r="I19" s="95" t="str">
        <f>+IF(ISBLANK('Funding Info'!JL23),"",'Funding Info'!JL23)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Info'!M24),"",'Funding Info'!M24)</f>
        <v>1085</v>
      </c>
      <c r="G20" s="104" t="str">
        <f>+IF(ISBLANK('Funding Info'!N24),"",'Funding Info'!N24)</f>
        <v/>
      </c>
      <c r="H20" s="104">
        <f>+IF(ISBLANK('Funding Info'!O24),"",'Funding Info'!O24)</f>
        <v>1085</v>
      </c>
      <c r="I20" s="95" t="str">
        <f>+IF(ISBLANK('Funding Info'!JL24),"",'Funding Info'!JL24)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Info'!M25),"",'Funding Info'!M25)</f>
        <v>1795</v>
      </c>
      <c r="G21" s="104" t="str">
        <f>+IF(ISBLANK('Funding Info'!N25),"",'Funding Info'!N25)</f>
        <v/>
      </c>
      <c r="H21" s="104">
        <f>+IF(ISBLANK('Funding Info'!O25),"",'Funding Info'!O25)</f>
        <v>1795</v>
      </c>
      <c r="I21" s="95" t="str">
        <f>+IF(ISBLANK('Funding Info'!JL25),"",'Funding Info'!JL25)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Info'!M26),"",'Funding Info'!M26)</f>
        <v/>
      </c>
      <c r="G22" s="104" t="str">
        <f>+IF(ISBLANK('Funding Info'!N26),"",'Funding Info'!N26)</f>
        <v/>
      </c>
      <c r="H22" s="104">
        <f>+IF(ISBLANK('Funding Info'!O26),"",'Funding Info'!O26)</f>
        <v>0</v>
      </c>
      <c r="I22" s="95" t="str">
        <f>+IF(ISBLANK('Funding Info'!JL26),"",'Funding Info'!JL26)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Info'!M27),"",'Funding Info'!M27)</f>
        <v/>
      </c>
      <c r="G23" s="104" t="str">
        <f>+IF(ISBLANK('Funding Info'!N27),"",'Funding Info'!N27)</f>
        <v/>
      </c>
      <c r="H23" s="104">
        <f>+IF(ISBLANK('Funding Info'!O27),"",'Funding Info'!O27)</f>
        <v>0</v>
      </c>
      <c r="I23" s="95" t="str">
        <f>+IF(ISBLANK('Funding Info'!JL27),"",'Funding Info'!JL27)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Info'!M28),"",'Funding Info'!M28)</f>
        <v/>
      </c>
      <c r="G24" s="104" t="str">
        <f>+IF(ISBLANK('Funding Info'!N28),"",'Funding Info'!N28)</f>
        <v/>
      </c>
      <c r="H24" s="104">
        <f>+IF(ISBLANK('Funding Info'!O28),"",'Funding Info'!O28)</f>
        <v>0</v>
      </c>
      <c r="I24" s="95" t="str">
        <f>+IF(ISBLANK('Funding Info'!JL28),"",'Funding Info'!JL28)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Info'!M29),"",'Funding Info'!M29)</f>
        <v/>
      </c>
      <c r="G25" s="104" t="str">
        <f>+IF(ISBLANK('Funding Info'!N29),"",'Funding Info'!N29)</f>
        <v/>
      </c>
      <c r="H25" s="104">
        <f>+IF(ISBLANK('Funding Info'!O29),"",'Funding Info'!O29)</f>
        <v>0</v>
      </c>
      <c r="I25" s="95" t="str">
        <f>+IF(ISBLANK('Funding Info'!JL29),"",'Funding Info'!JL29)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Info'!M30),"",'Funding Info'!M30)</f>
        <v/>
      </c>
      <c r="G26" s="104" t="str">
        <f>+IF(ISBLANK('Funding Info'!N30),"",'Funding Info'!N30)</f>
        <v/>
      </c>
      <c r="H26" s="104">
        <f>+IF(ISBLANK('Funding Info'!O30),"",'Funding Info'!O30)</f>
        <v>0</v>
      </c>
      <c r="I26" s="95" t="str">
        <f>+IF(ISBLANK('Funding Info'!JL30),"",'Funding Info'!JL30)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Info'!M31),"",'Funding Info'!M31)</f>
        <v/>
      </c>
      <c r="G27" s="104" t="str">
        <f>+IF(ISBLANK('Funding Info'!N31),"",'Funding Info'!N31)</f>
        <v/>
      </c>
      <c r="H27" s="104">
        <f>+IF(ISBLANK('Funding Info'!O31),"",'Funding Info'!O31)</f>
        <v>0</v>
      </c>
      <c r="I27" s="95" t="str">
        <f>+IF(ISBLANK('Funding Info'!JL31),"",'Funding Info'!JL31)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Info'!M32),"",'Funding Info'!M32)</f>
        <v/>
      </c>
      <c r="G28" s="104" t="str">
        <f>+IF(ISBLANK('Funding Info'!N32),"",'Funding Info'!N32)</f>
        <v/>
      </c>
      <c r="H28" s="104">
        <f>+IF(ISBLANK('Funding Info'!O32),"",'Funding Info'!O32)</f>
        <v>0</v>
      </c>
      <c r="I28" s="95" t="str">
        <f>+IF(ISBLANK('Funding Info'!JL32),"",'Funding Info'!JL32)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Info'!M33),"",'Funding Info'!M33)</f>
        <v/>
      </c>
      <c r="G29" s="104" t="str">
        <f>+IF(ISBLANK('Funding Info'!N33),"",'Funding Info'!N33)</f>
        <v/>
      </c>
      <c r="H29" s="104">
        <f>+IF(ISBLANK('Funding Info'!O33),"",'Funding Info'!O33)</f>
        <v>0</v>
      </c>
      <c r="I29" s="95" t="str">
        <f>+IF(ISBLANK('Funding Info'!JL33),"",'Funding Info'!JL33)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Info'!M35),"",'Funding Info'!M35)</f>
        <v/>
      </c>
      <c r="G30" s="104" t="str">
        <f>+IF(ISBLANK('Funding Info'!N35),"",'Funding Info'!N35)</f>
        <v/>
      </c>
      <c r="H30" s="104">
        <f>+IF(ISBLANK('Funding Info'!O35),"",'Funding Info'!O35)</f>
        <v>0</v>
      </c>
      <c r="I30" s="95" t="str">
        <f>+IF(ISBLANK('Funding Info'!JL35),"",'Funding Info'!JL35)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Info'!M36),"",'Funding Info'!M36)</f>
        <v/>
      </c>
      <c r="G31" s="104" t="str">
        <f>+IF(ISBLANK('Funding Info'!N36),"",'Funding Info'!N36)</f>
        <v/>
      </c>
      <c r="H31" s="104">
        <f>+IF(ISBLANK('Funding Info'!O36),"",'Funding Info'!O36)</f>
        <v>0</v>
      </c>
      <c r="I31" s="95" t="str">
        <f>+IF(ISBLANK('Funding Info'!JL36),"",'Funding Info'!JL36)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Info'!M37),"",'Funding Info'!M37)</f>
        <v/>
      </c>
      <c r="G32" s="104" t="str">
        <f>+IF(ISBLANK('Funding Info'!N37),"",'Funding Info'!N37)</f>
        <v/>
      </c>
      <c r="H32" s="104">
        <f>+IF(ISBLANK('Funding Info'!O37),"",'Funding Info'!O37)</f>
        <v>0</v>
      </c>
      <c r="I32" s="95" t="str">
        <f>+IF(ISBLANK('Funding Info'!JL37),"",'Funding Info'!JL37)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Info'!M38),"",'Funding Info'!M38)</f>
        <v/>
      </c>
      <c r="G33" s="104" t="str">
        <f>+IF(ISBLANK('Funding Info'!N38),"",'Funding Info'!N38)</f>
        <v/>
      </c>
      <c r="H33" s="104" t="str">
        <f>+IF(ISBLANK('Funding Info'!O38),"",'Funding Info'!O38)</f>
        <v/>
      </c>
      <c r="I33" s="95" t="str">
        <f>+IF(ISBLANK('Funding Info'!JL38),"",'Funding Info'!JL38)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Info'!M39),"",'Funding Info'!M39)</f>
        <v/>
      </c>
      <c r="G34" s="104" t="str">
        <f>+IF(ISBLANK('Funding Info'!N39),"",'Funding Info'!N39)</f>
        <v/>
      </c>
      <c r="H34" s="104" t="str">
        <f>+IF(ISBLANK('Funding Info'!O39),"",'Funding Info'!O39)</f>
        <v/>
      </c>
      <c r="I34" s="95" t="str">
        <f>+IF(ISBLANK('Funding Info'!JL39),"",'Funding Info'!JL39)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40652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[1]Overview!B60</f>
        <v>Pepin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[1]Overview!C60</f>
        <v>46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Info'!FS3),"",'Funding Info'!FS3)</f>
        <v>922</v>
      </c>
      <c r="G5" s="104" t="str">
        <f>+IF(ISBLANK('Funding Info'!FT3),"",'Funding Info'!FT3)</f>
        <v/>
      </c>
      <c r="H5" s="104">
        <f>+IF(ISBLANK('Funding Info'!FU3),"",'Funding Info'!FU3)</f>
        <v>922</v>
      </c>
      <c r="I5" s="95" t="str">
        <f>+IF(ISBLANK('Funding Info'!LN3),"",'Funding Info'!LN3)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Info'!FS5),"",'Funding Info'!FS5)</f>
        <v/>
      </c>
      <c r="G6" s="104" t="str">
        <f>+IF(ISBLANK('Funding Info'!FT5),"",'Funding Info'!FT5)</f>
        <v/>
      </c>
      <c r="H6" s="104">
        <f>+IF(ISBLANK('Funding Info'!FU5),"",'Funding Info'!FU5)</f>
        <v>0</v>
      </c>
      <c r="I6" s="95" t="str">
        <f>+IF(ISBLANK('Funding Info'!LN5),"",'Funding Info'!LN5)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Info'!FS7),"",'Funding Info'!FS7)</f>
        <v/>
      </c>
      <c r="G7" s="104" t="str">
        <f>+IF(ISBLANK('Funding Info'!FT7),"",'Funding Info'!FT7)</f>
        <v/>
      </c>
      <c r="H7" s="104">
        <f>+IF(ISBLANK('Funding Info'!FU7),"",'Funding Info'!FU7)</f>
        <v>0</v>
      </c>
      <c r="I7" s="95" t="str">
        <f>+IF(ISBLANK('Funding Info'!LN7),"",'Funding Info'!LN7)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Info'!FS8),"",'Funding Info'!FS8)</f>
        <v>25000</v>
      </c>
      <c r="G8" s="104" t="str">
        <f>+IF(ISBLANK('Funding Info'!FT8),"",'Funding Info'!FT8)</f>
        <v/>
      </c>
      <c r="H8" s="104">
        <f>+IF(ISBLANK('Funding Info'!FU8),"",'Funding Info'!FU8)</f>
        <v>25000</v>
      </c>
      <c r="I8" s="95" t="str">
        <f>+IF(ISBLANK('Funding Info'!LN8),"",'Funding Info'!LN8)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Info'!FS9),"",'Funding Info'!FS9)</f>
        <v/>
      </c>
      <c r="G9" s="104" t="str">
        <f>+IF(ISBLANK('Funding Info'!FT9),"",'Funding Info'!FT9)</f>
        <v/>
      </c>
      <c r="H9" s="104">
        <f>+IF(ISBLANK('Funding Info'!FU9),"",'Funding Info'!FU9)</f>
        <v>0</v>
      </c>
      <c r="I9" s="95" t="str">
        <f>+IF(ISBLANK('Funding Info'!LN9),"",'Funding Info'!LN9)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Info'!FS10),"",'Funding Info'!FS10)</f>
        <v/>
      </c>
      <c r="G10" s="104" t="str">
        <f>+IF(ISBLANK('Funding Info'!FT10),"",'Funding Info'!FT10)</f>
        <v/>
      </c>
      <c r="H10" s="104">
        <f>+IF(ISBLANK('Funding Info'!FU10),"",'Funding Info'!FU10)</f>
        <v>0</v>
      </c>
      <c r="I10" s="95" t="str">
        <f>+IF(ISBLANK('Funding Info'!LN10),"",'Funding Info'!LN10)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Info'!FS11),"",'Funding Info'!FS11)</f>
        <v/>
      </c>
      <c r="G11" s="104" t="str">
        <f>+IF(ISBLANK('Funding Info'!FT11),"",'Funding Info'!FT11)</f>
        <v/>
      </c>
      <c r="H11" s="104">
        <f>+IF(ISBLANK('Funding Info'!FU11),"",'Funding Info'!FU11)</f>
        <v>0</v>
      </c>
      <c r="I11" s="95" t="str">
        <f>+IF(ISBLANK('Funding Info'!LN11),"",'Funding Info'!LN11)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Info'!FS13),"",'Funding Info'!FS13)</f>
        <v/>
      </c>
      <c r="G12" s="104" t="str">
        <f>+IF(ISBLANK('Funding Info'!FT13),"",'Funding Info'!FT13)</f>
        <v/>
      </c>
      <c r="H12" s="104">
        <f>+IF(ISBLANK('Funding Info'!FU13),"",'Funding Info'!FU13)</f>
        <v>0</v>
      </c>
      <c r="I12" s="95" t="str">
        <f>+IF(ISBLANK('Funding Info'!LN13),"",'Funding Info'!LN13)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Info'!FS14),"",'Funding Info'!FS14)</f>
        <v/>
      </c>
      <c r="G13" s="104" t="str">
        <f>+IF(ISBLANK('Funding Info'!FT14),"",'Funding Info'!FT14)</f>
        <v/>
      </c>
      <c r="H13" s="104">
        <f>+IF(ISBLANK('Funding Info'!FU14),"",'Funding Info'!FU14)</f>
        <v>0</v>
      </c>
      <c r="I13" s="95" t="str">
        <f>+IF(ISBLANK('Funding Info'!LN14),"",'Funding Info'!LN14)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Info'!FS15),"",'Funding Info'!FS15)</f>
        <v/>
      </c>
      <c r="G14" s="104" t="str">
        <f>+IF(ISBLANK('Funding Info'!FT15),"",'Funding Info'!FT15)</f>
        <v/>
      </c>
      <c r="H14" s="104">
        <f>+IF(ISBLANK('Funding Info'!FU15),"",'Funding Info'!FU15)</f>
        <v>0</v>
      </c>
      <c r="I14" s="95" t="str">
        <f>+IF(ISBLANK('Funding Info'!LN15),"",'Funding Info'!LN15)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Info'!FS16),"",'Funding Info'!FS16)</f>
        <v>3903</v>
      </c>
      <c r="G15" s="104" t="str">
        <f>+IF(ISBLANK('Funding Info'!FT16),"",'Funding Info'!FT16)</f>
        <v/>
      </c>
      <c r="H15" s="104">
        <f>+IF(ISBLANK('Funding Info'!FU16),"",'Funding Info'!FU16)</f>
        <v>3903</v>
      </c>
      <c r="I15" s="95" t="str">
        <f>+IF(ISBLANK('Funding Info'!LN16),"",'Funding Info'!LN16)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Info'!FS17),"",'Funding Info'!FS17)</f>
        <v/>
      </c>
      <c r="G16" s="104" t="str">
        <f>+IF(ISBLANK('Funding Info'!FT17),"",'Funding Info'!FT17)</f>
        <v/>
      </c>
      <c r="H16" s="104">
        <f>+IF(ISBLANK('Funding Info'!FU17),"",'Funding Info'!FU17)</f>
        <v>0</v>
      </c>
      <c r="I16" s="95" t="str">
        <f>+IF(ISBLANK('Funding Info'!LN17),"",'Funding Info'!LN17)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Info'!FS18),"",'Funding Info'!FS18)</f>
        <v>4974</v>
      </c>
      <c r="G17" s="104" t="str">
        <f>+IF(ISBLANK('Funding Info'!FT18),"",'Funding Info'!FT18)</f>
        <v/>
      </c>
      <c r="H17" s="104">
        <f>+IF(ISBLANK('Funding Info'!FU18),"",'Funding Info'!FU18)</f>
        <v>4974</v>
      </c>
      <c r="I17" s="95" t="str">
        <f>+IF(ISBLANK('Funding Info'!LN18),"",'Funding Info'!LN18)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Info'!FS19),"",'Funding Info'!FS19)</f>
        <v/>
      </c>
      <c r="G18" s="104" t="str">
        <f>+IF(ISBLANK('Funding Info'!FT19),"",'Funding Info'!FT19)</f>
        <v/>
      </c>
      <c r="H18" s="104">
        <f>+IF(ISBLANK('Funding Info'!FU19),"",'Funding Info'!FU19)</f>
        <v>0</v>
      </c>
      <c r="I18" s="95" t="str">
        <f>+IF(ISBLANK('Funding Info'!LN19),"",'Funding Info'!LN19)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Info'!FS23),"",'Funding Info'!FS23)</f>
        <v/>
      </c>
      <c r="G19" s="104" t="str">
        <f>+IF(ISBLANK('Funding Info'!FT23),"",'Funding Info'!FT23)</f>
        <v/>
      </c>
      <c r="H19" s="104">
        <f>+IF(ISBLANK('Funding Info'!FU23),"",'Funding Info'!FU23)</f>
        <v>0</v>
      </c>
      <c r="I19" s="95" t="str">
        <f>+IF(ISBLANK('Funding Info'!LN23),"",'Funding Info'!LN23)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Info'!FS24),"",'Funding Info'!FS24)</f>
        <v>1519</v>
      </c>
      <c r="G20" s="104" t="str">
        <f>+IF(ISBLANK('Funding Info'!FT24),"",'Funding Info'!FT24)</f>
        <v/>
      </c>
      <c r="H20" s="104">
        <f>+IF(ISBLANK('Funding Info'!FU24),"",'Funding Info'!FU24)</f>
        <v>1519</v>
      </c>
      <c r="I20" s="95" t="str">
        <f>+IF(ISBLANK('Funding Info'!LN24),"",'Funding Info'!LN24)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Info'!FS25),"",'Funding Info'!FS25)</f>
        <v>951</v>
      </c>
      <c r="G21" s="104" t="str">
        <f>+IF(ISBLANK('Funding Info'!FT25),"",'Funding Info'!FT25)</f>
        <v/>
      </c>
      <c r="H21" s="104">
        <f>+IF(ISBLANK('Funding Info'!FU25),"",'Funding Info'!FU25)</f>
        <v>951</v>
      </c>
      <c r="I21" s="95" t="str">
        <f>+IF(ISBLANK('Funding Info'!LN25),"",'Funding Info'!LN25)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Info'!FS26),"",'Funding Info'!FS26)</f>
        <v/>
      </c>
      <c r="G22" s="104" t="str">
        <f>+IF(ISBLANK('Funding Info'!FT26),"",'Funding Info'!FT26)</f>
        <v/>
      </c>
      <c r="H22" s="104">
        <f>+IF(ISBLANK('Funding Info'!FU26),"",'Funding Info'!FU26)</f>
        <v>0</v>
      </c>
      <c r="I22" s="95" t="str">
        <f>+IF(ISBLANK('Funding Info'!LN26),"",'Funding Info'!LN26)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Info'!FS27),"",'Funding Info'!FS27)</f>
        <v/>
      </c>
      <c r="G23" s="104" t="str">
        <f>+IF(ISBLANK('Funding Info'!FT27),"",'Funding Info'!FT27)</f>
        <v/>
      </c>
      <c r="H23" s="104">
        <f>+IF(ISBLANK('Funding Info'!FU27),"",'Funding Info'!FU27)</f>
        <v>0</v>
      </c>
      <c r="I23" s="95" t="str">
        <f>+IF(ISBLANK('Funding Info'!LN27),"",'Funding Info'!LN27)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Info'!FS28),"",'Funding Info'!FS28)</f>
        <v/>
      </c>
      <c r="G24" s="104" t="str">
        <f>+IF(ISBLANK('Funding Info'!FT28),"",'Funding Info'!FT28)</f>
        <v/>
      </c>
      <c r="H24" s="104">
        <f>+IF(ISBLANK('Funding Info'!FU28),"",'Funding Info'!FU28)</f>
        <v>0</v>
      </c>
      <c r="I24" s="95" t="str">
        <f>+IF(ISBLANK('Funding Info'!LN28),"",'Funding Info'!LN28)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Info'!FS29),"",'Funding Info'!FS29)</f>
        <v/>
      </c>
      <c r="G25" s="104" t="str">
        <f>+IF(ISBLANK('Funding Info'!FT29),"",'Funding Info'!FT29)</f>
        <v/>
      </c>
      <c r="H25" s="104">
        <f>+IF(ISBLANK('Funding Info'!FU29),"",'Funding Info'!FU29)</f>
        <v>0</v>
      </c>
      <c r="I25" s="95" t="str">
        <f>+IF(ISBLANK('Funding Info'!LN29),"",'Funding Info'!LN29)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Info'!FS30),"",'Funding Info'!FS30)</f>
        <v/>
      </c>
      <c r="G26" s="104" t="str">
        <f>+IF(ISBLANK('Funding Info'!FT30),"",'Funding Info'!FT30)</f>
        <v/>
      </c>
      <c r="H26" s="104">
        <f>+IF(ISBLANK('Funding Info'!FU30),"",'Funding Info'!FU30)</f>
        <v>0</v>
      </c>
      <c r="I26" s="95" t="str">
        <f>+IF(ISBLANK('Funding Info'!LN30),"",'Funding Info'!LN30)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>
        <f>+IF(ISBLANK('Funding Info'!FS31),"",'Funding Info'!FS31)</f>
        <v>730</v>
      </c>
      <c r="G27" s="104" t="str">
        <f>+IF(ISBLANK('Funding Info'!FT31),"",'Funding Info'!FT31)</f>
        <v/>
      </c>
      <c r="H27" s="104">
        <f>+IF(ISBLANK('Funding Info'!FU31),"",'Funding Info'!FU31)</f>
        <v>730</v>
      </c>
      <c r="I27" s="95" t="str">
        <f>+IF(ISBLANK('Funding Info'!LN31),"",'Funding Info'!LN31)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Info'!FS32),"",'Funding Info'!FS32)</f>
        <v/>
      </c>
      <c r="G28" s="104" t="str">
        <f>+IF(ISBLANK('Funding Info'!FT32),"",'Funding Info'!FT32)</f>
        <v/>
      </c>
      <c r="H28" s="104">
        <f>+IF(ISBLANK('Funding Info'!FU32),"",'Funding Info'!FU32)</f>
        <v>0</v>
      </c>
      <c r="I28" s="95" t="str">
        <f>+IF(ISBLANK('Funding Info'!LN32),"",'Funding Info'!LN32)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Info'!FS33),"",'Funding Info'!FS33)</f>
        <v/>
      </c>
      <c r="G29" s="104" t="str">
        <f>+IF(ISBLANK('Funding Info'!FT33),"",'Funding Info'!FT33)</f>
        <v/>
      </c>
      <c r="H29" s="104">
        <f>+IF(ISBLANK('Funding Info'!FU33),"",'Funding Info'!FU33)</f>
        <v>0</v>
      </c>
      <c r="I29" s="95" t="str">
        <f>+IF(ISBLANK('Funding Info'!LN33),"",'Funding Info'!LN33)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Info'!FS35),"",'Funding Info'!FS35)</f>
        <v/>
      </c>
      <c r="G30" s="104" t="str">
        <f>+IF(ISBLANK('Funding Info'!FT35),"",'Funding Info'!FT35)</f>
        <v/>
      </c>
      <c r="H30" s="104">
        <f>+IF(ISBLANK('Funding Info'!FU35),"",'Funding Info'!FU35)</f>
        <v>0</v>
      </c>
      <c r="I30" s="95" t="str">
        <f>+IF(ISBLANK('Funding Info'!LN35),"",'Funding Info'!LN35)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Info'!FS36),"",'Funding Info'!FS36)</f>
        <v/>
      </c>
      <c r="G31" s="104" t="str">
        <f>+IF(ISBLANK('Funding Info'!FT36),"",'Funding Info'!FT36)</f>
        <v/>
      </c>
      <c r="H31" s="104">
        <f>+IF(ISBLANK('Funding Info'!FU36),"",'Funding Info'!FU36)</f>
        <v>0</v>
      </c>
      <c r="I31" s="95" t="str">
        <f>+IF(ISBLANK('Funding Info'!LN36),"",'Funding Info'!LN36)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Info'!FS37),"",'Funding Info'!FS37)</f>
        <v/>
      </c>
      <c r="G32" s="104" t="str">
        <f>+IF(ISBLANK('Funding Info'!FT37),"",'Funding Info'!FT37)</f>
        <v/>
      </c>
      <c r="H32" s="104">
        <f>+IF(ISBLANK('Funding Info'!FU37),"",'Funding Info'!FU37)</f>
        <v>0</v>
      </c>
      <c r="I32" s="95" t="str">
        <f>+IF(ISBLANK('Funding Info'!LN37),"",'Funding Info'!LN37)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Info'!FS38),"",'Funding Info'!FS38)</f>
        <v/>
      </c>
      <c r="G33" s="104" t="str">
        <f>+IF(ISBLANK('Funding Info'!FT38),"",'Funding Info'!FT38)</f>
        <v/>
      </c>
      <c r="H33" s="104">
        <f>+IF(ISBLANK('Funding Info'!FU38),"",'Funding Info'!FU38)</f>
        <v>0</v>
      </c>
      <c r="I33" s="95" t="str">
        <f>+IF(ISBLANK('Funding Info'!LN38),"",'Funding Info'!LN38)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Info'!FS39),"",'Funding Info'!FS39)</f>
        <v/>
      </c>
      <c r="G34" s="104" t="str">
        <f>+IF(ISBLANK('Funding Info'!FT39),"",'Funding Info'!FT39)</f>
        <v/>
      </c>
      <c r="H34" s="104">
        <f>+IF(ISBLANK('Funding Info'!FU39),"",'Funding Info'!FU39)</f>
        <v>0</v>
      </c>
      <c r="I34" s="95" t="str">
        <f>+IF(ISBLANK('Funding Info'!LN39),"",'Funding Info'!LN39)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37999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[1]Overview!B61</f>
        <v>Pierce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[1]Overview!C61</f>
        <v>47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Info'!FV3),"",'Funding Info'!FV3)</f>
        <v>2820</v>
      </c>
      <c r="G5" s="104" t="str">
        <f>+IF(ISBLANK('Funding Info'!FW3),"",'Funding Info'!FW3)</f>
        <v/>
      </c>
      <c r="H5" s="104">
        <f>+IF(ISBLANK('Funding Info'!FX3),"",'Funding Info'!FX3)</f>
        <v>2820</v>
      </c>
      <c r="I5" s="95" t="str">
        <f>+IF(ISBLANK('Funding Info'!LO3),"",'Funding Info'!LO3)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Info'!FV5),"",'Funding Info'!FV5)</f>
        <v/>
      </c>
      <c r="G6" s="104" t="str">
        <f>+IF(ISBLANK('Funding Info'!FW5),"",'Funding Info'!FW5)</f>
        <v/>
      </c>
      <c r="H6" s="104">
        <f>+IF(ISBLANK('Funding Info'!FX5),"",'Funding Info'!FX5)</f>
        <v>0</v>
      </c>
      <c r="I6" s="95" t="str">
        <f>+IF(ISBLANK('Funding Info'!LO5),"",'Funding Info'!LO5)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Info'!FV7),"",'Funding Info'!FV7)</f>
        <v/>
      </c>
      <c r="G7" s="104" t="str">
        <f>+IF(ISBLANK('Funding Info'!FW7),"",'Funding Info'!FW7)</f>
        <v/>
      </c>
      <c r="H7" s="104">
        <f>+IF(ISBLANK('Funding Info'!FX7),"",'Funding Info'!FX7)</f>
        <v>0</v>
      </c>
      <c r="I7" s="95" t="str">
        <f>+IF(ISBLANK('Funding Info'!LO7),"",'Funding Info'!LO7)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Info'!FV8),"",'Funding Info'!FV8)</f>
        <v>66273</v>
      </c>
      <c r="G8" s="104" t="str">
        <f>+IF(ISBLANK('Funding Info'!FW8),"",'Funding Info'!FW8)</f>
        <v/>
      </c>
      <c r="H8" s="104">
        <f>+IF(ISBLANK('Funding Info'!FX8),"",'Funding Info'!FX8)</f>
        <v>66273</v>
      </c>
      <c r="I8" s="95" t="str">
        <f>+IF(ISBLANK('Funding Info'!LO8),"",'Funding Info'!LO8)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Info'!FV9),"",'Funding Info'!FV9)</f>
        <v/>
      </c>
      <c r="G9" s="104" t="str">
        <f>+IF(ISBLANK('Funding Info'!FW9),"",'Funding Info'!FW9)</f>
        <v/>
      </c>
      <c r="H9" s="104">
        <f>+IF(ISBLANK('Funding Info'!FX9),"",'Funding Info'!FX9)</f>
        <v>0</v>
      </c>
      <c r="I9" s="95" t="str">
        <f>+IF(ISBLANK('Funding Info'!LO9),"",'Funding Info'!LO9)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Info'!FV10),"",'Funding Info'!FV10)</f>
        <v/>
      </c>
      <c r="G10" s="104" t="str">
        <f>+IF(ISBLANK('Funding Info'!FW10),"",'Funding Info'!FW10)</f>
        <v/>
      </c>
      <c r="H10" s="104">
        <f>+IF(ISBLANK('Funding Info'!FX10),"",'Funding Info'!FX10)</f>
        <v>0</v>
      </c>
      <c r="I10" s="95" t="str">
        <f>+IF(ISBLANK('Funding Info'!LO10),"",'Funding Info'!LO10)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Info'!FV11),"",'Funding Info'!FV11)</f>
        <v/>
      </c>
      <c r="G11" s="104" t="str">
        <f>+IF(ISBLANK('Funding Info'!FW11),"",'Funding Info'!FW11)</f>
        <v/>
      </c>
      <c r="H11" s="104">
        <f>+IF(ISBLANK('Funding Info'!FX11),"",'Funding Info'!FX11)</f>
        <v>0</v>
      </c>
      <c r="I11" s="95" t="str">
        <f>+IF(ISBLANK('Funding Info'!LO11),"",'Funding Info'!LO11)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Info'!FV13),"",'Funding Info'!FV13)</f>
        <v/>
      </c>
      <c r="G12" s="104" t="str">
        <f>+IF(ISBLANK('Funding Info'!FW13),"",'Funding Info'!FW13)</f>
        <v/>
      </c>
      <c r="H12" s="104">
        <f>+IF(ISBLANK('Funding Info'!FX13),"",'Funding Info'!FX13)</f>
        <v>0</v>
      </c>
      <c r="I12" s="95" t="str">
        <f>+IF(ISBLANK('Funding Info'!LO13),"",'Funding Info'!LO13)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Info'!FV14),"",'Funding Info'!FV14)</f>
        <v/>
      </c>
      <c r="G13" s="104" t="str">
        <f>+IF(ISBLANK('Funding Info'!FW14),"",'Funding Info'!FW14)</f>
        <v/>
      </c>
      <c r="H13" s="104">
        <f>+IF(ISBLANK('Funding Info'!FX14),"",'Funding Info'!FX14)</f>
        <v>0</v>
      </c>
      <c r="I13" s="95" t="str">
        <f>+IF(ISBLANK('Funding Info'!LO14),"",'Funding Info'!LO14)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Info'!FV15),"",'Funding Info'!FV15)</f>
        <v/>
      </c>
      <c r="G14" s="104" t="str">
        <f>+IF(ISBLANK('Funding Info'!FW15),"",'Funding Info'!FW15)</f>
        <v/>
      </c>
      <c r="H14" s="104">
        <f>+IF(ISBLANK('Funding Info'!FX15),"",'Funding Info'!FX15)</f>
        <v>0</v>
      </c>
      <c r="I14" s="95" t="str">
        <f>+IF(ISBLANK('Funding Info'!LO15),"",'Funding Info'!LO15)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Info'!FV16),"",'Funding Info'!FV16)</f>
        <v>10140</v>
      </c>
      <c r="G15" s="104" t="str">
        <f>+IF(ISBLANK('Funding Info'!FW16),"",'Funding Info'!FW16)</f>
        <v/>
      </c>
      <c r="H15" s="104">
        <f>+IF(ISBLANK('Funding Info'!FX16),"",'Funding Info'!FX16)</f>
        <v>10140</v>
      </c>
      <c r="I15" s="95" t="str">
        <f>+IF(ISBLANK('Funding Info'!LO16),"",'Funding Info'!LO16)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Info'!FV17),"",'Funding Info'!FV17)</f>
        <v/>
      </c>
      <c r="G16" s="104" t="str">
        <f>+IF(ISBLANK('Funding Info'!FW17),"",'Funding Info'!FW17)</f>
        <v/>
      </c>
      <c r="H16" s="104">
        <f>+IF(ISBLANK('Funding Info'!FX17),"",'Funding Info'!FX17)</f>
        <v>0</v>
      </c>
      <c r="I16" s="95" t="str">
        <f>+IF(ISBLANK('Funding Info'!LO17),"",'Funding Info'!LO17)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Info'!FV18),"",'Funding Info'!FV18)</f>
        <v>14475</v>
      </c>
      <c r="G17" s="104" t="str">
        <f>+IF(ISBLANK('Funding Info'!FW18),"",'Funding Info'!FW18)</f>
        <v/>
      </c>
      <c r="H17" s="104">
        <f>+IF(ISBLANK('Funding Info'!FX18),"",'Funding Info'!FX18)</f>
        <v>14475</v>
      </c>
      <c r="I17" s="95" t="str">
        <f>+IF(ISBLANK('Funding Info'!LO18),"",'Funding Info'!LO18)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Info'!FV19),"",'Funding Info'!FV19)</f>
        <v/>
      </c>
      <c r="G18" s="104" t="str">
        <f>+IF(ISBLANK('Funding Info'!FW19),"",'Funding Info'!FW19)</f>
        <v/>
      </c>
      <c r="H18" s="104">
        <f>+IF(ISBLANK('Funding Info'!FX19),"",'Funding Info'!FX19)</f>
        <v>0</v>
      </c>
      <c r="I18" s="95" t="str">
        <f>+IF(ISBLANK('Funding Info'!LO19),"",'Funding Info'!LO19)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Info'!FV23),"",'Funding Info'!FV23)</f>
        <v/>
      </c>
      <c r="G19" s="104" t="str">
        <f>+IF(ISBLANK('Funding Info'!FW23),"",'Funding Info'!FW23)</f>
        <v/>
      </c>
      <c r="H19" s="104">
        <f>+IF(ISBLANK('Funding Info'!FX23),"",'Funding Info'!FX23)</f>
        <v>0</v>
      </c>
      <c r="I19" s="95" t="str">
        <f>+IF(ISBLANK('Funding Info'!LO23),"",'Funding Info'!LO23)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Info'!FV24),"",'Funding Info'!FV24)</f>
        <v>868</v>
      </c>
      <c r="G20" s="104" t="str">
        <f>+IF(ISBLANK('Funding Info'!FW24),"",'Funding Info'!FW24)</f>
        <v/>
      </c>
      <c r="H20" s="104">
        <f>+IF(ISBLANK('Funding Info'!FX24),"",'Funding Info'!FX24)</f>
        <v>868</v>
      </c>
      <c r="I20" s="95" t="str">
        <f>+IF(ISBLANK('Funding Info'!LO24),"",'Funding Info'!LO24)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Info'!FV25),"",'Funding Info'!FV25)</f>
        <v/>
      </c>
      <c r="G21" s="104" t="str">
        <f>+IF(ISBLANK('Funding Info'!FW25),"",'Funding Info'!FW25)</f>
        <v/>
      </c>
      <c r="H21" s="104">
        <f>+IF(ISBLANK('Funding Info'!FX25),"",'Funding Info'!FX25)</f>
        <v>0</v>
      </c>
      <c r="I21" s="95" t="str">
        <f>+IF(ISBLANK('Funding Info'!LO25),"",'Funding Info'!LO25)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Info'!FV26),"",'Funding Info'!FV26)</f>
        <v/>
      </c>
      <c r="G22" s="104" t="str">
        <f>+IF(ISBLANK('Funding Info'!FW26),"",'Funding Info'!FW26)</f>
        <v/>
      </c>
      <c r="H22" s="104">
        <f>+IF(ISBLANK('Funding Info'!FX26),"",'Funding Info'!FX26)</f>
        <v>0</v>
      </c>
      <c r="I22" s="95" t="str">
        <f>+IF(ISBLANK('Funding Info'!LO26),"",'Funding Info'!LO26)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Info'!FV27),"",'Funding Info'!FV27)</f>
        <v/>
      </c>
      <c r="G23" s="104" t="str">
        <f>+IF(ISBLANK('Funding Info'!FW27),"",'Funding Info'!FW27)</f>
        <v/>
      </c>
      <c r="H23" s="104">
        <f>+IF(ISBLANK('Funding Info'!FX27),"",'Funding Info'!FX27)</f>
        <v>0</v>
      </c>
      <c r="I23" s="95" t="str">
        <f>+IF(ISBLANK('Funding Info'!LO27),"",'Funding Info'!LO27)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Info'!FV28),"",'Funding Info'!FV28)</f>
        <v/>
      </c>
      <c r="G24" s="104" t="str">
        <f>+IF(ISBLANK('Funding Info'!FW28),"",'Funding Info'!FW28)</f>
        <v/>
      </c>
      <c r="H24" s="104">
        <f>+IF(ISBLANK('Funding Info'!FX28),"",'Funding Info'!FX28)</f>
        <v>0</v>
      </c>
      <c r="I24" s="95" t="str">
        <f>+IF(ISBLANK('Funding Info'!LO28),"",'Funding Info'!LO28)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Info'!FV29),"",'Funding Info'!FV29)</f>
        <v/>
      </c>
      <c r="G25" s="104" t="str">
        <f>+IF(ISBLANK('Funding Info'!FW29),"",'Funding Info'!FW29)</f>
        <v/>
      </c>
      <c r="H25" s="104">
        <f>+IF(ISBLANK('Funding Info'!FX29),"",'Funding Info'!FX29)</f>
        <v>0</v>
      </c>
      <c r="I25" s="95" t="str">
        <f>+IF(ISBLANK('Funding Info'!LO29),"",'Funding Info'!LO29)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Info'!FV30),"",'Funding Info'!FV30)</f>
        <v/>
      </c>
      <c r="G26" s="104" t="str">
        <f>+IF(ISBLANK('Funding Info'!FW30),"",'Funding Info'!FW30)</f>
        <v/>
      </c>
      <c r="H26" s="104">
        <f>+IF(ISBLANK('Funding Info'!FX30),"",'Funding Info'!FX30)</f>
        <v>0</v>
      </c>
      <c r="I26" s="95" t="str">
        <f>+IF(ISBLANK('Funding Info'!LO30),"",'Funding Info'!LO30)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Info'!FV31),"",'Funding Info'!FV31)</f>
        <v/>
      </c>
      <c r="G27" s="104" t="str">
        <f>+IF(ISBLANK('Funding Info'!FW31),"",'Funding Info'!FW31)</f>
        <v/>
      </c>
      <c r="H27" s="104">
        <f>+IF(ISBLANK('Funding Info'!FX31),"",'Funding Info'!FX31)</f>
        <v>0</v>
      </c>
      <c r="I27" s="95" t="str">
        <f>+IF(ISBLANK('Funding Info'!LO31),"",'Funding Info'!LO31)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Info'!FV32),"",'Funding Info'!FV32)</f>
        <v>1432</v>
      </c>
      <c r="G28" s="104" t="str">
        <f>+IF(ISBLANK('Funding Info'!FW32),"",'Funding Info'!FW32)</f>
        <v/>
      </c>
      <c r="H28" s="104">
        <f>+IF(ISBLANK('Funding Info'!FX32),"",'Funding Info'!FX32)</f>
        <v>1432</v>
      </c>
      <c r="I28" s="95" t="str">
        <f>+IF(ISBLANK('Funding Info'!LO32),"",'Funding Info'!LO32)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Info'!FV33),"",'Funding Info'!FV33)</f>
        <v>2140</v>
      </c>
      <c r="G29" s="104" t="str">
        <f>+IF(ISBLANK('Funding Info'!FW33),"",'Funding Info'!FW33)</f>
        <v/>
      </c>
      <c r="H29" s="104">
        <f>+IF(ISBLANK('Funding Info'!FX33),"",'Funding Info'!FX33)</f>
        <v>2140</v>
      </c>
      <c r="I29" s="95" t="str">
        <f>+IF(ISBLANK('Funding Info'!LO33),"",'Funding Info'!LO33)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Info'!FV35),"",'Funding Info'!FV35)</f>
        <v/>
      </c>
      <c r="G30" s="104" t="str">
        <f>+IF(ISBLANK('Funding Info'!FW35),"",'Funding Info'!FW35)</f>
        <v/>
      </c>
      <c r="H30" s="104">
        <f>+IF(ISBLANK('Funding Info'!FX35),"",'Funding Info'!FX35)</f>
        <v>0</v>
      </c>
      <c r="I30" s="95" t="str">
        <f>+IF(ISBLANK('Funding Info'!LO35),"",'Funding Info'!LO35)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Info'!FV36),"",'Funding Info'!FV36)</f>
        <v>116823</v>
      </c>
      <c r="G31" s="104">
        <f>+IF(ISBLANK('Funding Info'!FW36),"",'Funding Info'!FW36)</f>
        <v>7347</v>
      </c>
      <c r="H31" s="104">
        <f>+IF(ISBLANK('Funding Info'!FX36),"",'Funding Info'!FX36)</f>
        <v>124170</v>
      </c>
      <c r="I31" s="95" t="str">
        <f>+IF(ISBLANK('Funding Info'!LO36),"",'Funding Info'!LO36)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Info'!FV37),"",'Funding Info'!FV37)</f>
        <v/>
      </c>
      <c r="G32" s="104" t="str">
        <f>+IF(ISBLANK('Funding Info'!FW37),"",'Funding Info'!FW37)</f>
        <v/>
      </c>
      <c r="H32" s="104">
        <f>+IF(ISBLANK('Funding Info'!FX37),"",'Funding Info'!FX37)</f>
        <v>0</v>
      </c>
      <c r="I32" s="95" t="str">
        <f>+IF(ISBLANK('Funding Info'!LO37),"",'Funding Info'!LO37)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Info'!FV38),"",'Funding Info'!FV38)</f>
        <v/>
      </c>
      <c r="G33" s="104" t="str">
        <f>+IF(ISBLANK('Funding Info'!FW38),"",'Funding Info'!FW38)</f>
        <v/>
      </c>
      <c r="H33" s="104">
        <f>+IF(ISBLANK('Funding Info'!FX38),"",'Funding Info'!FX38)</f>
        <v>0</v>
      </c>
      <c r="I33" s="95" t="str">
        <f>+IF(ISBLANK('Funding Info'!LO38),"",'Funding Info'!LO38)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Info'!FV39),"",'Funding Info'!FV39)</f>
        <v/>
      </c>
      <c r="G34" s="104" t="str">
        <f>+IF(ISBLANK('Funding Info'!FW39),"",'Funding Info'!FW39)</f>
        <v/>
      </c>
      <c r="H34" s="104">
        <f>+IF(ISBLANK('Funding Info'!FX39),"",'Funding Info'!FX39)</f>
        <v>0</v>
      </c>
      <c r="I34" s="95" t="str">
        <f>+IF(ISBLANK('Funding Info'!LO39),"",'Funding Info'!LO39)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222318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[1]Overview!B62</f>
        <v>Polk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[1]Overview!C62</f>
        <v>48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Info'!FY3),"",'Funding Info'!FY3)</f>
        <v>4593</v>
      </c>
      <c r="G5" s="104" t="str">
        <f>+IF(ISBLANK('Funding Info'!FZ3),"",'Funding Info'!FZ3)</f>
        <v/>
      </c>
      <c r="H5" s="104">
        <f>+IF(ISBLANK('Funding Info'!GA3),"",'Funding Info'!GA3)</f>
        <v>4593</v>
      </c>
      <c r="I5" s="95" t="str">
        <f>+IF(ISBLANK('Funding Info'!LP3),"",'Funding Info'!LP3)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Info'!FY5),"",'Funding Info'!FY5)</f>
        <v/>
      </c>
      <c r="G6" s="104" t="str">
        <f>+IF(ISBLANK('Funding Info'!FZ5),"",'Funding Info'!FZ5)</f>
        <v/>
      </c>
      <c r="H6" s="104">
        <f>+IF(ISBLANK('Funding Info'!GA5),"",'Funding Info'!GA5)</f>
        <v>0</v>
      </c>
      <c r="I6" s="95" t="str">
        <f>+IF(ISBLANK('Funding Info'!LP5),"",'Funding Info'!LP5)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Info'!FY7),"",'Funding Info'!FY7)</f>
        <v/>
      </c>
      <c r="G7" s="104" t="str">
        <f>+IF(ISBLANK('Funding Info'!FZ7),"",'Funding Info'!FZ7)</f>
        <v/>
      </c>
      <c r="H7" s="104">
        <f>+IF(ISBLANK('Funding Info'!GA7),"",'Funding Info'!GA7)</f>
        <v>0</v>
      </c>
      <c r="I7" s="95" t="str">
        <f>+IF(ISBLANK('Funding Info'!LP7),"",'Funding Info'!LP7)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Info'!FY8),"",'Funding Info'!FY8)</f>
        <v>45537</v>
      </c>
      <c r="G8" s="104" t="str">
        <f>+IF(ISBLANK('Funding Info'!FZ8),"",'Funding Info'!FZ8)</f>
        <v/>
      </c>
      <c r="H8" s="104">
        <f>+IF(ISBLANK('Funding Info'!GA8),"",'Funding Info'!GA8)</f>
        <v>45537</v>
      </c>
      <c r="I8" s="95" t="str">
        <f>+IF(ISBLANK('Funding Info'!LP8),"",'Funding Info'!LP8)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Info'!FY9),"",'Funding Info'!FY9)</f>
        <v/>
      </c>
      <c r="G9" s="104" t="str">
        <f>+IF(ISBLANK('Funding Info'!FZ9),"",'Funding Info'!FZ9)</f>
        <v/>
      </c>
      <c r="H9" s="104">
        <f>+IF(ISBLANK('Funding Info'!GA9),"",'Funding Info'!GA9)</f>
        <v>0</v>
      </c>
      <c r="I9" s="95" t="str">
        <f>+IF(ISBLANK('Funding Info'!LP9),"",'Funding Info'!LP9)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Info'!FY10),"",'Funding Info'!FY10)</f>
        <v/>
      </c>
      <c r="G10" s="104" t="str">
        <f>+IF(ISBLANK('Funding Info'!FZ10),"",'Funding Info'!FZ10)</f>
        <v/>
      </c>
      <c r="H10" s="104">
        <f>+IF(ISBLANK('Funding Info'!GA10),"",'Funding Info'!GA10)</f>
        <v>0</v>
      </c>
      <c r="I10" s="95" t="str">
        <f>+IF(ISBLANK('Funding Info'!LP10),"",'Funding Info'!LP10)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Info'!FY11),"",'Funding Info'!FY11)</f>
        <v/>
      </c>
      <c r="G11" s="104" t="str">
        <f>+IF(ISBLANK('Funding Info'!FZ11),"",'Funding Info'!FZ11)</f>
        <v/>
      </c>
      <c r="H11" s="104">
        <f>+IF(ISBLANK('Funding Info'!GA11),"",'Funding Info'!GA11)</f>
        <v>0</v>
      </c>
      <c r="I11" s="95" t="str">
        <f>+IF(ISBLANK('Funding Info'!LP11),"",'Funding Info'!LP11)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Info'!FY13),"",'Funding Info'!FY13)</f>
        <v/>
      </c>
      <c r="G12" s="104" t="str">
        <f>+IF(ISBLANK('Funding Info'!FZ13),"",'Funding Info'!FZ13)</f>
        <v/>
      </c>
      <c r="H12" s="104">
        <f>+IF(ISBLANK('Funding Info'!GA13),"",'Funding Info'!GA13)</f>
        <v>0</v>
      </c>
      <c r="I12" s="95" t="str">
        <f>+IF(ISBLANK('Funding Info'!LP13),"",'Funding Info'!LP13)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Info'!FY14),"",'Funding Info'!FY14)</f>
        <v/>
      </c>
      <c r="G13" s="104" t="str">
        <f>+IF(ISBLANK('Funding Info'!FZ14),"",'Funding Info'!FZ14)</f>
        <v/>
      </c>
      <c r="H13" s="104">
        <f>+IF(ISBLANK('Funding Info'!GA14),"",'Funding Info'!GA14)</f>
        <v>0</v>
      </c>
      <c r="I13" s="95" t="str">
        <f>+IF(ISBLANK('Funding Info'!LP14),"",'Funding Info'!LP14)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Info'!FY15),"",'Funding Info'!FY15)</f>
        <v/>
      </c>
      <c r="G14" s="104" t="str">
        <f>+IF(ISBLANK('Funding Info'!FZ15),"",'Funding Info'!FZ15)</f>
        <v/>
      </c>
      <c r="H14" s="104">
        <f>+IF(ISBLANK('Funding Info'!GA15),"",'Funding Info'!GA15)</f>
        <v>0</v>
      </c>
      <c r="I14" s="95" t="str">
        <f>+IF(ISBLANK('Funding Info'!LP15),"",'Funding Info'!LP15)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Info'!FY16),"",'Funding Info'!FY16)</f>
        <v>11189</v>
      </c>
      <c r="G15" s="104" t="str">
        <f>+IF(ISBLANK('Funding Info'!FZ16),"",'Funding Info'!FZ16)</f>
        <v/>
      </c>
      <c r="H15" s="104">
        <f>+IF(ISBLANK('Funding Info'!GA16),"",'Funding Info'!GA16)</f>
        <v>11189</v>
      </c>
      <c r="I15" s="95" t="str">
        <f>+IF(ISBLANK('Funding Info'!LP16),"",'Funding Info'!LP16)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Info'!FY17),"",'Funding Info'!FY17)</f>
        <v/>
      </c>
      <c r="G16" s="104" t="str">
        <f>+IF(ISBLANK('Funding Info'!FZ17),"",'Funding Info'!FZ17)</f>
        <v/>
      </c>
      <c r="H16" s="104">
        <f>+IF(ISBLANK('Funding Info'!GA17),"",'Funding Info'!GA17)</f>
        <v>0</v>
      </c>
      <c r="I16" s="95" t="str">
        <f>+IF(ISBLANK('Funding Info'!LP17),"",'Funding Info'!LP17)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Info'!FY18),"",'Funding Info'!FY18)</f>
        <v>16003</v>
      </c>
      <c r="G17" s="104" t="str">
        <f>+IF(ISBLANK('Funding Info'!FZ18),"",'Funding Info'!FZ18)</f>
        <v/>
      </c>
      <c r="H17" s="104">
        <f>+IF(ISBLANK('Funding Info'!GA18),"",'Funding Info'!GA18)</f>
        <v>16003</v>
      </c>
      <c r="I17" s="95" t="str">
        <f>+IF(ISBLANK('Funding Info'!LP18),"",'Funding Info'!LP18)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Info'!FY19),"",'Funding Info'!FY19)</f>
        <v/>
      </c>
      <c r="G18" s="104" t="str">
        <f>+IF(ISBLANK('Funding Info'!FZ19),"",'Funding Info'!FZ19)</f>
        <v/>
      </c>
      <c r="H18" s="104">
        <f>+IF(ISBLANK('Funding Info'!GA19),"",'Funding Info'!GA19)</f>
        <v>0</v>
      </c>
      <c r="I18" s="95" t="str">
        <f>+IF(ISBLANK('Funding Info'!LP19),"",'Funding Info'!LP19)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Info'!FY23),"",'Funding Info'!FY23)</f>
        <v/>
      </c>
      <c r="G19" s="104" t="str">
        <f>+IF(ISBLANK('Funding Info'!FZ23),"",'Funding Info'!FZ23)</f>
        <v/>
      </c>
      <c r="H19" s="104">
        <f>+IF(ISBLANK('Funding Info'!GA23),"",'Funding Info'!GA23)</f>
        <v>0</v>
      </c>
      <c r="I19" s="95" t="str">
        <f>+IF(ISBLANK('Funding Info'!LP23),"",'Funding Info'!LP23)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Info'!FY24),"",'Funding Info'!FY24)</f>
        <v>1519</v>
      </c>
      <c r="G20" s="104" t="str">
        <f>+IF(ISBLANK('Funding Info'!FZ24),"",'Funding Info'!FZ24)</f>
        <v/>
      </c>
      <c r="H20" s="104">
        <f>+IF(ISBLANK('Funding Info'!GA24),"",'Funding Info'!GA24)</f>
        <v>1519</v>
      </c>
      <c r="I20" s="95" t="str">
        <f>+IF(ISBLANK('Funding Info'!LP24),"",'Funding Info'!LP24)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Info'!FY25),"",'Funding Info'!FY25)</f>
        <v>2163</v>
      </c>
      <c r="G21" s="104" t="str">
        <f>+IF(ISBLANK('Funding Info'!FZ25),"",'Funding Info'!FZ25)</f>
        <v/>
      </c>
      <c r="H21" s="104">
        <f>+IF(ISBLANK('Funding Info'!GA25),"",'Funding Info'!GA25)</f>
        <v>2163</v>
      </c>
      <c r="I21" s="95" t="str">
        <f>+IF(ISBLANK('Funding Info'!LP25),"",'Funding Info'!LP25)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Info'!FY26),"",'Funding Info'!FY26)</f>
        <v/>
      </c>
      <c r="G22" s="104" t="str">
        <f>+IF(ISBLANK('Funding Info'!FZ26),"",'Funding Info'!FZ26)</f>
        <v/>
      </c>
      <c r="H22" s="104">
        <f>+IF(ISBLANK('Funding Info'!GA26),"",'Funding Info'!GA26)</f>
        <v>0</v>
      </c>
      <c r="I22" s="95" t="str">
        <f>+IF(ISBLANK('Funding Info'!LP26),"",'Funding Info'!LP26)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Info'!FY27),"",'Funding Info'!FY27)</f>
        <v/>
      </c>
      <c r="G23" s="104" t="str">
        <f>+IF(ISBLANK('Funding Info'!FZ27),"",'Funding Info'!FZ27)</f>
        <v/>
      </c>
      <c r="H23" s="104">
        <f>+IF(ISBLANK('Funding Info'!GA27),"",'Funding Info'!GA27)</f>
        <v>0</v>
      </c>
      <c r="I23" s="95" t="str">
        <f>+IF(ISBLANK('Funding Info'!LP27),"",'Funding Info'!LP27)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Info'!FY28),"",'Funding Info'!FY28)</f>
        <v>8430</v>
      </c>
      <c r="G24" s="104" t="str">
        <f>+IF(ISBLANK('Funding Info'!FZ28),"",'Funding Info'!FZ28)</f>
        <v/>
      </c>
      <c r="H24" s="104">
        <f>+IF(ISBLANK('Funding Info'!GA28),"",'Funding Info'!GA28)</f>
        <v>8430</v>
      </c>
      <c r="I24" s="95" t="str">
        <f>+IF(ISBLANK('Funding Info'!LP28),"",'Funding Info'!LP28)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Info'!FY29),"",'Funding Info'!FY29)</f>
        <v/>
      </c>
      <c r="G25" s="104" t="str">
        <f>+IF(ISBLANK('Funding Info'!FZ29),"",'Funding Info'!FZ29)</f>
        <v/>
      </c>
      <c r="H25" s="104">
        <f>+IF(ISBLANK('Funding Info'!GA29),"",'Funding Info'!GA29)</f>
        <v>0</v>
      </c>
      <c r="I25" s="95" t="str">
        <f>+IF(ISBLANK('Funding Info'!LP29),"",'Funding Info'!LP29)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>
        <f>+IF(ISBLANK('Funding Info'!FY30),"",'Funding Info'!FY30)</f>
        <v>119194</v>
      </c>
      <c r="G26" s="104" t="str">
        <f>+IF(ISBLANK('Funding Info'!FZ30),"",'Funding Info'!FZ30)</f>
        <v/>
      </c>
      <c r="H26" s="104">
        <f>+IF(ISBLANK('Funding Info'!GA30),"",'Funding Info'!GA30)</f>
        <v>119194</v>
      </c>
      <c r="I26" s="95" t="str">
        <f>+IF(ISBLANK('Funding Info'!LP30),"",'Funding Info'!LP30)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>
        <f>+IF(ISBLANK('Funding Info'!FY31),"",'Funding Info'!FY31)</f>
        <v>19345</v>
      </c>
      <c r="G27" s="104" t="str">
        <f>+IF(ISBLANK('Funding Info'!FZ31),"",'Funding Info'!FZ31)</f>
        <v/>
      </c>
      <c r="H27" s="104">
        <f>+IF(ISBLANK('Funding Info'!GA31),"",'Funding Info'!GA31)</f>
        <v>19345</v>
      </c>
      <c r="I27" s="95" t="str">
        <f>+IF(ISBLANK('Funding Info'!LP31),"",'Funding Info'!LP31)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Info'!FY32),"",'Funding Info'!FY32)</f>
        <v>1781</v>
      </c>
      <c r="G28" s="104" t="str">
        <f>+IF(ISBLANK('Funding Info'!FZ32),"",'Funding Info'!FZ32)</f>
        <v/>
      </c>
      <c r="H28" s="104">
        <f>+IF(ISBLANK('Funding Info'!GA32),"",'Funding Info'!GA32)</f>
        <v>1781</v>
      </c>
      <c r="I28" s="95" t="str">
        <f>+IF(ISBLANK('Funding Info'!LP32),"",'Funding Info'!LP32)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Info'!FY33),"",'Funding Info'!FY33)</f>
        <v>2323</v>
      </c>
      <c r="G29" s="104" t="str">
        <f>+IF(ISBLANK('Funding Info'!FZ33),"",'Funding Info'!FZ33)</f>
        <v/>
      </c>
      <c r="H29" s="104">
        <f>+IF(ISBLANK('Funding Info'!GA33),"",'Funding Info'!GA33)</f>
        <v>2323</v>
      </c>
      <c r="I29" s="95" t="str">
        <f>+IF(ISBLANK('Funding Info'!LP33),"",'Funding Info'!LP33)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Info'!FY35),"",'Funding Info'!FY35)</f>
        <v/>
      </c>
      <c r="G30" s="104" t="str">
        <f>+IF(ISBLANK('Funding Info'!FZ35),"",'Funding Info'!FZ35)</f>
        <v/>
      </c>
      <c r="H30" s="104">
        <f>+IF(ISBLANK('Funding Info'!GA35),"",'Funding Info'!GA35)</f>
        <v>0</v>
      </c>
      <c r="I30" s="95" t="str">
        <f>+IF(ISBLANK('Funding Info'!LP35),"",'Funding Info'!LP35)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Info'!FY36),"",'Funding Info'!FY36)</f>
        <v>174102</v>
      </c>
      <c r="G31" s="104">
        <f>+IF(ISBLANK('Funding Info'!FZ36),"",'Funding Info'!FZ36)</f>
        <v>-3977</v>
      </c>
      <c r="H31" s="104">
        <f>+IF(ISBLANK('Funding Info'!GA36),"",'Funding Info'!GA36)</f>
        <v>170125</v>
      </c>
      <c r="I31" s="95" t="str">
        <f>+IF(ISBLANK('Funding Info'!LP36),"",'Funding Info'!LP36)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Info'!FY37),"",'Funding Info'!FY37)</f>
        <v/>
      </c>
      <c r="G32" s="104" t="str">
        <f>+IF(ISBLANK('Funding Info'!FZ37),"",'Funding Info'!FZ37)</f>
        <v/>
      </c>
      <c r="H32" s="104">
        <f>+IF(ISBLANK('Funding Info'!GA37),"",'Funding Info'!GA37)</f>
        <v>0</v>
      </c>
      <c r="I32" s="95" t="str">
        <f>+IF(ISBLANK('Funding Info'!LP37),"",'Funding Info'!LP37)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Info'!FY38),"",'Funding Info'!FY38)</f>
        <v/>
      </c>
      <c r="G33" s="104" t="str">
        <f>+IF(ISBLANK('Funding Info'!FZ38),"",'Funding Info'!FZ38)</f>
        <v/>
      </c>
      <c r="H33" s="104">
        <f>+IF(ISBLANK('Funding Info'!GA38),"",'Funding Info'!GA38)</f>
        <v>0</v>
      </c>
      <c r="I33" s="95" t="str">
        <f>+IF(ISBLANK('Funding Info'!LP38),"",'Funding Info'!LP38)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Info'!FY39),"",'Funding Info'!FY39)</f>
        <v/>
      </c>
      <c r="G34" s="104" t="str">
        <f>+IF(ISBLANK('Funding Info'!FZ39),"",'Funding Info'!FZ39)</f>
        <v/>
      </c>
      <c r="H34" s="104">
        <f>+IF(ISBLANK('Funding Info'!GA39),"",'Funding Info'!GA39)</f>
        <v>0</v>
      </c>
      <c r="I34" s="95" t="str">
        <f>+IF(ISBLANK('Funding Info'!LP39),"",'Funding Info'!LP39)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402202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[1]Overview!B63</f>
        <v>Portage County Health &amp; Human Services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[1]Overview!C63</f>
        <v>49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Info'!GB3),"",'Funding Info'!GB3)</f>
        <v>5768</v>
      </c>
      <c r="G5" s="104" t="str">
        <f>+IF(ISBLANK('Funding Info'!GC3),"",'Funding Info'!GC3)</f>
        <v/>
      </c>
      <c r="H5" s="104">
        <f>+IF(ISBLANK('Funding Info'!GD3),"",'Funding Info'!GD3)</f>
        <v>5768</v>
      </c>
      <c r="I5" s="95" t="str">
        <f>+IF(ISBLANK('Funding Info'!LQ3),"",'Funding Info'!LQ3)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Info'!GB5),"",'Funding Info'!GB5)</f>
        <v/>
      </c>
      <c r="G6" s="104" t="str">
        <f>+IF(ISBLANK('Funding Info'!GC5),"",'Funding Info'!GC5)</f>
        <v/>
      </c>
      <c r="H6" s="104">
        <f>+IF(ISBLANK('Funding Info'!GD5),"",'Funding Info'!GD5)</f>
        <v>0</v>
      </c>
      <c r="I6" s="95" t="str">
        <f>+IF(ISBLANK('Funding Info'!LQ5),"",'Funding Info'!LQ5)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Info'!GB7),"",'Funding Info'!GB7)</f>
        <v/>
      </c>
      <c r="G7" s="104" t="str">
        <f>+IF(ISBLANK('Funding Info'!GC7),"",'Funding Info'!GC7)</f>
        <v/>
      </c>
      <c r="H7" s="104">
        <f>+IF(ISBLANK('Funding Info'!GD7),"",'Funding Info'!GD7)</f>
        <v>0</v>
      </c>
      <c r="I7" s="95" t="str">
        <f>+IF(ISBLANK('Funding Info'!LQ7),"",'Funding Info'!LQ7)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Info'!GB8),"",'Funding Info'!GB8)</f>
        <v/>
      </c>
      <c r="G8" s="104" t="str">
        <f>+IF(ISBLANK('Funding Info'!GC8),"",'Funding Info'!GC8)</f>
        <v/>
      </c>
      <c r="H8" s="104">
        <f>+IF(ISBLANK('Funding Info'!GD8),"",'Funding Info'!GD8)</f>
        <v>0</v>
      </c>
      <c r="I8" s="95" t="str">
        <f>+IF(ISBLANK('Funding Info'!LQ8),"",'Funding Info'!LQ8)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Info'!GB9),"",'Funding Info'!GB9)</f>
        <v/>
      </c>
      <c r="G9" s="104" t="str">
        <f>+IF(ISBLANK('Funding Info'!GC9),"",'Funding Info'!GC9)</f>
        <v/>
      </c>
      <c r="H9" s="104">
        <f>+IF(ISBLANK('Funding Info'!GD9),"",'Funding Info'!GD9)</f>
        <v>0</v>
      </c>
      <c r="I9" s="95" t="str">
        <f>+IF(ISBLANK('Funding Info'!LQ9),"",'Funding Info'!LQ9)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Info'!GB10),"",'Funding Info'!GB10)</f>
        <v/>
      </c>
      <c r="G10" s="104" t="str">
        <f>+IF(ISBLANK('Funding Info'!GC10),"",'Funding Info'!GC10)</f>
        <v/>
      </c>
      <c r="H10" s="104">
        <f>+IF(ISBLANK('Funding Info'!GD10),"",'Funding Info'!GD10)</f>
        <v>0</v>
      </c>
      <c r="I10" s="95" t="str">
        <f>+IF(ISBLANK('Funding Info'!LQ10),"",'Funding Info'!LQ10)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Info'!GB11),"",'Funding Info'!GB11)</f>
        <v/>
      </c>
      <c r="G11" s="104" t="str">
        <f>+IF(ISBLANK('Funding Info'!GC11),"",'Funding Info'!GC11)</f>
        <v/>
      </c>
      <c r="H11" s="104">
        <f>+IF(ISBLANK('Funding Info'!GD11),"",'Funding Info'!GD11)</f>
        <v>0</v>
      </c>
      <c r="I11" s="95" t="str">
        <f>+IF(ISBLANK('Funding Info'!LQ11),"",'Funding Info'!LQ11)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Info'!GB13),"",'Funding Info'!GB13)</f>
        <v/>
      </c>
      <c r="G12" s="104" t="str">
        <f>+IF(ISBLANK('Funding Info'!GC13),"",'Funding Info'!GC13)</f>
        <v/>
      </c>
      <c r="H12" s="104">
        <f>+IF(ISBLANK('Funding Info'!GD13),"",'Funding Info'!GD13)</f>
        <v>0</v>
      </c>
      <c r="I12" s="95" t="str">
        <f>+IF(ISBLANK('Funding Info'!LQ13),"",'Funding Info'!LQ13)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Info'!GB14),"",'Funding Info'!GB14)</f>
        <v/>
      </c>
      <c r="G13" s="104" t="str">
        <f>+IF(ISBLANK('Funding Info'!GC14),"",'Funding Info'!GC14)</f>
        <v/>
      </c>
      <c r="H13" s="104">
        <f>+IF(ISBLANK('Funding Info'!GD14),"",'Funding Info'!GD14)</f>
        <v>0</v>
      </c>
      <c r="I13" s="95" t="str">
        <f>+IF(ISBLANK('Funding Info'!LQ14),"",'Funding Info'!LQ14)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Info'!GB15),"",'Funding Info'!GB15)</f>
        <v/>
      </c>
      <c r="G14" s="104" t="str">
        <f>+IF(ISBLANK('Funding Info'!GC15),"",'Funding Info'!GC15)</f>
        <v/>
      </c>
      <c r="H14" s="104">
        <f>+IF(ISBLANK('Funding Info'!GD15),"",'Funding Info'!GD15)</f>
        <v>0</v>
      </c>
      <c r="I14" s="95" t="str">
        <f>+IF(ISBLANK('Funding Info'!LQ15),"",'Funding Info'!LQ15)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Info'!GB16),"",'Funding Info'!GB16)</f>
        <v>15614</v>
      </c>
      <c r="G15" s="104" t="str">
        <f>+IF(ISBLANK('Funding Info'!GC16),"",'Funding Info'!GC16)</f>
        <v/>
      </c>
      <c r="H15" s="104">
        <f>+IF(ISBLANK('Funding Info'!GD16),"",'Funding Info'!GD16)</f>
        <v>15614</v>
      </c>
      <c r="I15" s="95" t="str">
        <f>+IF(ISBLANK('Funding Info'!LQ16),"",'Funding Info'!LQ16)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Info'!GB17),"",'Funding Info'!GB17)</f>
        <v/>
      </c>
      <c r="G16" s="104" t="str">
        <f>+IF(ISBLANK('Funding Info'!GC17),"",'Funding Info'!GC17)</f>
        <v/>
      </c>
      <c r="H16" s="104">
        <f>+IF(ISBLANK('Funding Info'!GD17),"",'Funding Info'!GD17)</f>
        <v>0</v>
      </c>
      <c r="I16" s="95" t="str">
        <f>+IF(ISBLANK('Funding Info'!LQ17),"",'Funding Info'!LQ17)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Info'!GB18),"",'Funding Info'!GB18)</f>
        <v>26485</v>
      </c>
      <c r="G17" s="104" t="str">
        <f>+IF(ISBLANK('Funding Info'!GC18),"",'Funding Info'!GC18)</f>
        <v/>
      </c>
      <c r="H17" s="104">
        <f>+IF(ISBLANK('Funding Info'!GD18),"",'Funding Info'!GD18)</f>
        <v>26485</v>
      </c>
      <c r="I17" s="95" t="str">
        <f>+IF(ISBLANK('Funding Info'!LQ18),"",'Funding Info'!LQ18)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Info'!GB19),"",'Funding Info'!GB19)</f>
        <v/>
      </c>
      <c r="G18" s="104" t="str">
        <f>+IF(ISBLANK('Funding Info'!GC19),"",'Funding Info'!GC19)</f>
        <v/>
      </c>
      <c r="H18" s="104">
        <f>+IF(ISBLANK('Funding Info'!GD19),"",'Funding Info'!GD19)</f>
        <v>0</v>
      </c>
      <c r="I18" s="95" t="str">
        <f>+IF(ISBLANK('Funding Info'!LQ19),"",'Funding Info'!LQ19)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Info'!GB23),"",'Funding Info'!GB23)</f>
        <v/>
      </c>
      <c r="G19" s="104" t="str">
        <f>+IF(ISBLANK('Funding Info'!GC23),"",'Funding Info'!GC23)</f>
        <v/>
      </c>
      <c r="H19" s="104">
        <f>+IF(ISBLANK('Funding Info'!GD23),"",'Funding Info'!GD23)</f>
        <v>0</v>
      </c>
      <c r="I19" s="95" t="str">
        <f>+IF(ISBLANK('Funding Info'!LQ23),"",'Funding Info'!LQ23)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Info'!GB24),"",'Funding Info'!GB24)</f>
        <v>651</v>
      </c>
      <c r="G20" s="104" t="str">
        <f>+IF(ISBLANK('Funding Info'!GC24),"",'Funding Info'!GC24)</f>
        <v/>
      </c>
      <c r="H20" s="104">
        <f>+IF(ISBLANK('Funding Info'!GD24),"",'Funding Info'!GD24)</f>
        <v>651</v>
      </c>
      <c r="I20" s="95" t="str">
        <f>+IF(ISBLANK('Funding Info'!LQ24),"",'Funding Info'!LQ24)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Info'!GB25),"",'Funding Info'!GB25)</f>
        <v/>
      </c>
      <c r="G21" s="104" t="str">
        <f>+IF(ISBLANK('Funding Info'!GC25),"",'Funding Info'!GC25)</f>
        <v/>
      </c>
      <c r="H21" s="104">
        <f>+IF(ISBLANK('Funding Info'!GD25),"",'Funding Info'!GD25)</f>
        <v>0</v>
      </c>
      <c r="I21" s="95" t="str">
        <f>+IF(ISBLANK('Funding Info'!LQ25),"",'Funding Info'!LQ25)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Info'!GB26),"",'Funding Info'!GB26)</f>
        <v/>
      </c>
      <c r="G22" s="104" t="str">
        <f>+IF(ISBLANK('Funding Info'!GC26),"",'Funding Info'!GC26)</f>
        <v/>
      </c>
      <c r="H22" s="104">
        <f>+IF(ISBLANK('Funding Info'!GD26),"",'Funding Info'!GD26)</f>
        <v>0</v>
      </c>
      <c r="I22" s="95" t="str">
        <f>+IF(ISBLANK('Funding Info'!LQ26),"",'Funding Info'!LQ26)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Info'!GB27),"",'Funding Info'!GB27)</f>
        <v/>
      </c>
      <c r="G23" s="104" t="str">
        <f>+IF(ISBLANK('Funding Info'!GC27),"",'Funding Info'!GC27)</f>
        <v/>
      </c>
      <c r="H23" s="104">
        <f>+IF(ISBLANK('Funding Info'!GD27),"",'Funding Info'!GD27)</f>
        <v>0</v>
      </c>
      <c r="I23" s="95" t="str">
        <f>+IF(ISBLANK('Funding Info'!LQ27),"",'Funding Info'!LQ27)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Info'!GB28),"",'Funding Info'!GB28)</f>
        <v/>
      </c>
      <c r="G24" s="104" t="str">
        <f>+IF(ISBLANK('Funding Info'!GC28),"",'Funding Info'!GC28)</f>
        <v/>
      </c>
      <c r="H24" s="104">
        <f>+IF(ISBLANK('Funding Info'!GD28),"",'Funding Info'!GD28)</f>
        <v>0</v>
      </c>
      <c r="I24" s="95" t="str">
        <f>+IF(ISBLANK('Funding Info'!LQ28),"",'Funding Info'!LQ28)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Info'!GB29),"",'Funding Info'!GB29)</f>
        <v/>
      </c>
      <c r="G25" s="104" t="str">
        <f>+IF(ISBLANK('Funding Info'!GC29),"",'Funding Info'!GC29)</f>
        <v/>
      </c>
      <c r="H25" s="104">
        <f>+IF(ISBLANK('Funding Info'!GD29),"",'Funding Info'!GD29)</f>
        <v>0</v>
      </c>
      <c r="I25" s="95" t="str">
        <f>+IF(ISBLANK('Funding Info'!LQ29),"",'Funding Info'!LQ29)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Info'!GB30),"",'Funding Info'!GB30)</f>
        <v/>
      </c>
      <c r="G26" s="104" t="str">
        <f>+IF(ISBLANK('Funding Info'!GC30),"",'Funding Info'!GC30)</f>
        <v/>
      </c>
      <c r="H26" s="104">
        <f>+IF(ISBLANK('Funding Info'!GD30),"",'Funding Info'!GD30)</f>
        <v>0</v>
      </c>
      <c r="I26" s="95" t="str">
        <f>+IF(ISBLANK('Funding Info'!LQ30),"",'Funding Info'!LQ30)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Info'!GB31),"",'Funding Info'!GB31)</f>
        <v/>
      </c>
      <c r="G27" s="104" t="str">
        <f>+IF(ISBLANK('Funding Info'!GC31),"",'Funding Info'!GC31)</f>
        <v/>
      </c>
      <c r="H27" s="104">
        <f>+IF(ISBLANK('Funding Info'!GD31),"",'Funding Info'!GD31)</f>
        <v>0</v>
      </c>
      <c r="I27" s="95" t="str">
        <f>+IF(ISBLANK('Funding Info'!LQ31),"",'Funding Info'!LQ31)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Info'!GB32),"",'Funding Info'!GB32)</f>
        <v>2147</v>
      </c>
      <c r="G28" s="104" t="str">
        <f>+IF(ISBLANK('Funding Info'!GC32),"",'Funding Info'!GC32)</f>
        <v/>
      </c>
      <c r="H28" s="104">
        <f>+IF(ISBLANK('Funding Info'!GD32),"",'Funding Info'!GD32)</f>
        <v>2147</v>
      </c>
      <c r="I28" s="95" t="str">
        <f>+IF(ISBLANK('Funding Info'!LQ32),"",'Funding Info'!LQ32)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Info'!GB33),"",'Funding Info'!GB33)</f>
        <v>2714</v>
      </c>
      <c r="G29" s="104" t="str">
        <f>+IF(ISBLANK('Funding Info'!GC33),"",'Funding Info'!GC33)</f>
        <v/>
      </c>
      <c r="H29" s="104">
        <f>+IF(ISBLANK('Funding Info'!GD33),"",'Funding Info'!GD33)</f>
        <v>2714</v>
      </c>
      <c r="I29" s="95" t="str">
        <f>+IF(ISBLANK('Funding Info'!LQ33),"",'Funding Info'!LQ33)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Info'!GB35),"",'Funding Info'!GB35)</f>
        <v/>
      </c>
      <c r="G30" s="104" t="str">
        <f>+IF(ISBLANK('Funding Info'!GC35),"",'Funding Info'!GC35)</f>
        <v/>
      </c>
      <c r="H30" s="104">
        <f>+IF(ISBLANK('Funding Info'!GD35),"",'Funding Info'!GD35)</f>
        <v>0</v>
      </c>
      <c r="I30" s="95" t="str">
        <f>+IF(ISBLANK('Funding Info'!LQ35),"",'Funding Info'!LQ35)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Info'!GB36),"",'Funding Info'!GB36)</f>
        <v>228058</v>
      </c>
      <c r="G31" s="104">
        <f>+IF(ISBLANK('Funding Info'!GC36),"",'Funding Info'!GC36)</f>
        <v>-4828</v>
      </c>
      <c r="H31" s="104">
        <f>+IF(ISBLANK('Funding Info'!GD36),"",'Funding Info'!GD36)</f>
        <v>223230</v>
      </c>
      <c r="I31" s="95" t="str">
        <f>+IF(ISBLANK('Funding Info'!LQ36),"",'Funding Info'!LQ36)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Info'!GB37),"",'Funding Info'!GB37)</f>
        <v/>
      </c>
      <c r="G32" s="104" t="str">
        <f>+IF(ISBLANK('Funding Info'!GC37),"",'Funding Info'!GC37)</f>
        <v/>
      </c>
      <c r="H32" s="104">
        <f>+IF(ISBLANK('Funding Info'!GD37),"",'Funding Info'!GD37)</f>
        <v>0</v>
      </c>
      <c r="I32" s="95" t="str">
        <f>+IF(ISBLANK('Funding Info'!LQ37),"",'Funding Info'!LQ37)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Info'!GB38),"",'Funding Info'!GB38)</f>
        <v/>
      </c>
      <c r="G33" s="104" t="str">
        <f>+IF(ISBLANK('Funding Info'!GC38),"",'Funding Info'!GC38)</f>
        <v/>
      </c>
      <c r="H33" s="104">
        <f>+IF(ISBLANK('Funding Info'!GD38),"",'Funding Info'!GD38)</f>
        <v>0</v>
      </c>
      <c r="I33" s="95" t="str">
        <f>+IF(ISBLANK('Funding Info'!LQ38),"",'Funding Info'!LQ38)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Info'!GB39),"",'Funding Info'!GB39)</f>
        <v/>
      </c>
      <c r="G34" s="104" t="str">
        <f>+IF(ISBLANK('Funding Info'!GC39),"",'Funding Info'!GC39)</f>
        <v/>
      </c>
      <c r="H34" s="104">
        <f>+IF(ISBLANK('Funding Info'!GD39),"",'Funding Info'!GD39)</f>
        <v>0</v>
      </c>
      <c r="I34" s="95" t="str">
        <f>+IF(ISBLANK('Funding Info'!LQ39),"",'Funding Info'!LQ39)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276609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[1]Overview!B64</f>
        <v>Price County Health and Human Services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[1]Overview!C64</f>
        <v>50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Info'!C3)+10</f>
        <v>810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Info'!GE3),"",'Funding Info'!GE3)</f>
        <v>2567</v>
      </c>
      <c r="G5" s="104" t="str">
        <f>+IF(ISBLANK('Funding Info'!GF3),"",'Funding Info'!GF3)</f>
        <v/>
      </c>
      <c r="H5" s="104">
        <f>+IF(ISBLANK('Funding Info'!GG3),"",'Funding Info'!GG3)</f>
        <v>2567</v>
      </c>
      <c r="I5" s="95" t="str">
        <f>+IF(ISBLANK('Funding Info'!LR3),"",'Funding Info'!LR3)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Info'!C5)+10</f>
        <v>810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Info'!GE5),"",'Funding Info'!GE5)</f>
        <v/>
      </c>
      <c r="G6" s="104" t="str">
        <f>+IF(ISBLANK('Funding Info'!GF5),"",'Funding Info'!GF5)</f>
        <v/>
      </c>
      <c r="H6" s="104">
        <f>+IF(ISBLANK('Funding Info'!GG5),"",'Funding Info'!GG5)</f>
        <v>0</v>
      </c>
      <c r="I6" s="95" t="str">
        <f>+IF(ISBLANK('Funding Info'!LR5),"",'Funding Info'!LR5)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Info'!C7)+10</f>
        <v>810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Info'!GE7),"",'Funding Info'!GE7)</f>
        <v/>
      </c>
      <c r="G7" s="104" t="str">
        <f>+IF(ISBLANK('Funding Info'!GF7),"",'Funding Info'!GF7)</f>
        <v/>
      </c>
      <c r="H7" s="104">
        <f>+IF(ISBLANK('Funding Info'!GG7),"",'Funding Info'!GG7)</f>
        <v>0</v>
      </c>
      <c r="I7" s="95" t="str">
        <f>+IF(ISBLANK('Funding Info'!LR7),"",'Funding Info'!LR7)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Info'!C8)+10</f>
        <v>810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Info'!GE8),"",'Funding Info'!GE8)</f>
        <v>627194</v>
      </c>
      <c r="G8" s="104" t="str">
        <f>+IF(ISBLANK('Funding Info'!GF8),"",'Funding Info'!GF8)</f>
        <v/>
      </c>
      <c r="H8" s="104">
        <f>+IF(ISBLANK('Funding Info'!GG8),"",'Funding Info'!GG8)</f>
        <v>627194</v>
      </c>
      <c r="I8" s="95" t="str">
        <f>+IF(ISBLANK('Funding Info'!LR8),"",'Funding Info'!LR8)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Info'!C9)+10</f>
        <v>810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Info'!GE9),"",'Funding Info'!GE9)</f>
        <v/>
      </c>
      <c r="G9" s="104" t="str">
        <f>+IF(ISBLANK('Funding Info'!GF9),"",'Funding Info'!GF9)</f>
        <v/>
      </c>
      <c r="H9" s="104">
        <f>+IF(ISBLANK('Funding Info'!GG9),"",'Funding Info'!GG9)</f>
        <v>0</v>
      </c>
      <c r="I9" s="95" t="str">
        <f>+IF(ISBLANK('Funding Info'!LR9),"",'Funding Info'!LR9)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Info'!C10)+10</f>
        <v>810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Info'!GE10),"",'Funding Info'!GE10)</f>
        <v/>
      </c>
      <c r="G10" s="104" t="str">
        <f>+IF(ISBLANK('Funding Info'!GF10),"",'Funding Info'!GF10)</f>
        <v/>
      </c>
      <c r="H10" s="104">
        <f>+IF(ISBLANK('Funding Info'!GG10),"",'Funding Info'!GG10)</f>
        <v>0</v>
      </c>
      <c r="I10" s="95" t="str">
        <f>+IF(ISBLANK('Funding Info'!LR10),"",'Funding Info'!LR10)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Info'!C11)+10</f>
        <v>810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>
        <f>+IF(ISBLANK('Funding Info'!GE11),"",'Funding Info'!GE11)</f>
        <v>6000</v>
      </c>
      <c r="G11" s="104" t="str">
        <f>+IF(ISBLANK('Funding Info'!GF11),"",'Funding Info'!GF11)</f>
        <v/>
      </c>
      <c r="H11" s="104">
        <f>+IF(ISBLANK('Funding Info'!GG11),"",'Funding Info'!GG11)</f>
        <v>6000</v>
      </c>
      <c r="I11" s="95" t="str">
        <f>+IF(ISBLANK('Funding Info'!LR11),"",'Funding Info'!LR11)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Info'!C13)+10</f>
        <v>810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Info'!GE13),"",'Funding Info'!GE13)</f>
        <v/>
      </c>
      <c r="G12" s="104" t="str">
        <f>+IF(ISBLANK('Funding Info'!GF13),"",'Funding Info'!GF13)</f>
        <v/>
      </c>
      <c r="H12" s="104">
        <f>+IF(ISBLANK('Funding Info'!GG13),"",'Funding Info'!GG13)</f>
        <v>0</v>
      </c>
      <c r="I12" s="95" t="str">
        <f>+IF(ISBLANK('Funding Info'!LR13),"",'Funding Info'!LR13)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Info'!C14)+10</f>
        <v>810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Info'!GE14),"",'Funding Info'!GE14)</f>
        <v/>
      </c>
      <c r="G13" s="104" t="str">
        <f>+IF(ISBLANK('Funding Info'!GF14),"",'Funding Info'!GF14)</f>
        <v/>
      </c>
      <c r="H13" s="104">
        <f>+IF(ISBLANK('Funding Info'!GG14),"",'Funding Info'!GG14)</f>
        <v>0</v>
      </c>
      <c r="I13" s="95" t="str">
        <f>+IF(ISBLANK('Funding Info'!LR14),"",'Funding Info'!LR14)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Info'!C15)+10</f>
        <v>810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Info'!GE15),"",'Funding Info'!GE15)</f>
        <v/>
      </c>
      <c r="G14" s="104" t="str">
        <f>+IF(ISBLANK('Funding Info'!GF15),"",'Funding Info'!GF15)</f>
        <v/>
      </c>
      <c r="H14" s="104">
        <f>+IF(ISBLANK('Funding Info'!GG15),"",'Funding Info'!GG15)</f>
        <v>0</v>
      </c>
      <c r="I14" s="95" t="str">
        <f>+IF(ISBLANK('Funding Info'!LR15),"",'Funding Info'!LR15)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Info'!C16)+10</f>
        <v>810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Info'!GE16),"",'Funding Info'!GE16)</f>
        <v>5824</v>
      </c>
      <c r="G15" s="104" t="str">
        <f>+IF(ISBLANK('Funding Info'!GF16),"",'Funding Info'!GF16)</f>
        <v/>
      </c>
      <c r="H15" s="104">
        <f>+IF(ISBLANK('Funding Info'!GG16),"",'Funding Info'!GG16)</f>
        <v>5824</v>
      </c>
      <c r="I15" s="95" t="str">
        <f>+IF(ISBLANK('Funding Info'!LR16),"",'Funding Info'!LR16)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Info'!C17)+10</f>
        <v>810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Info'!GE17),"",'Funding Info'!GE17)</f>
        <v/>
      </c>
      <c r="G16" s="104" t="str">
        <f>+IF(ISBLANK('Funding Info'!GF17),"",'Funding Info'!GF17)</f>
        <v/>
      </c>
      <c r="H16" s="104">
        <f>+IF(ISBLANK('Funding Info'!GG17),"",'Funding Info'!GG17)</f>
        <v>0</v>
      </c>
      <c r="I16" s="95" t="str">
        <f>+IF(ISBLANK('Funding Info'!LR17),"",'Funding Info'!LR17)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Info'!C18)+10</f>
        <v>810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Info'!GE18),"",'Funding Info'!GE18)</f>
        <v>7882</v>
      </c>
      <c r="G17" s="104" t="str">
        <f>+IF(ISBLANK('Funding Info'!GF18),"",'Funding Info'!GF18)</f>
        <v/>
      </c>
      <c r="H17" s="104">
        <f>+IF(ISBLANK('Funding Info'!GG18),"",'Funding Info'!GG18)</f>
        <v>7882</v>
      </c>
      <c r="I17" s="95" t="str">
        <f>+IF(ISBLANK('Funding Info'!LR18),"",'Funding Info'!LR18)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Info'!C19)+10</f>
        <v>810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Info'!GE19),"",'Funding Info'!GE19)</f>
        <v/>
      </c>
      <c r="G18" s="104" t="str">
        <f>+IF(ISBLANK('Funding Info'!GF19),"",'Funding Info'!GF19)</f>
        <v/>
      </c>
      <c r="H18" s="104">
        <f>+IF(ISBLANK('Funding Info'!GG19),"",'Funding Info'!GG19)</f>
        <v>0</v>
      </c>
      <c r="I18" s="95" t="str">
        <f>+IF(ISBLANK('Funding Info'!LR19),"",'Funding Info'!LR19)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Info'!C23)+10</f>
        <v>810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Info'!GE23),"",'Funding Info'!GE23)</f>
        <v/>
      </c>
      <c r="G19" s="104" t="str">
        <f>+IF(ISBLANK('Funding Info'!GF23),"",'Funding Info'!GF23)</f>
        <v/>
      </c>
      <c r="H19" s="104">
        <f>+IF(ISBLANK('Funding Info'!GG23),"",'Funding Info'!GG23)</f>
        <v>0</v>
      </c>
      <c r="I19" s="95" t="str">
        <f>+IF(ISBLANK('Funding Info'!LR23),"",'Funding Info'!LR23)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Info'!C24)+10</f>
        <v>810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Info'!GE24),"",'Funding Info'!GE24)</f>
        <v>651</v>
      </c>
      <c r="G20" s="104" t="str">
        <f>+IF(ISBLANK('Funding Info'!GF24),"",'Funding Info'!GF24)</f>
        <v/>
      </c>
      <c r="H20" s="104">
        <f>+IF(ISBLANK('Funding Info'!GG24),"",'Funding Info'!GG24)</f>
        <v>651</v>
      </c>
      <c r="I20" s="95" t="str">
        <f>+IF(ISBLANK('Funding Info'!LR24),"",'Funding Info'!LR24)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Info'!C25)+10</f>
        <v>810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Info'!GE25),"",'Funding Info'!GE25)</f>
        <v>3010</v>
      </c>
      <c r="G21" s="104" t="str">
        <f>+IF(ISBLANK('Funding Info'!GF25),"",'Funding Info'!GF25)</f>
        <v/>
      </c>
      <c r="H21" s="104">
        <f>+IF(ISBLANK('Funding Info'!GG25),"",'Funding Info'!GG25)</f>
        <v>3010</v>
      </c>
      <c r="I21" s="95" t="str">
        <f>+IF(ISBLANK('Funding Info'!LR25),"",'Funding Info'!LR25)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Info'!C26)+10</f>
        <v>810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Info'!GE26),"",'Funding Info'!GE26)</f>
        <v/>
      </c>
      <c r="G22" s="104" t="str">
        <f>+IF(ISBLANK('Funding Info'!GF26),"",'Funding Info'!GF26)</f>
        <v/>
      </c>
      <c r="H22" s="104">
        <f>+IF(ISBLANK('Funding Info'!GG26),"",'Funding Info'!GG26)</f>
        <v>0</v>
      </c>
      <c r="I22" s="95" t="str">
        <f>+IF(ISBLANK('Funding Info'!LR26),"",'Funding Info'!LR26)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Info'!C27)+10</f>
        <v>810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Info'!GE27),"",'Funding Info'!GE27)</f>
        <v/>
      </c>
      <c r="G23" s="104" t="str">
        <f>+IF(ISBLANK('Funding Info'!GF27),"",'Funding Info'!GF27)</f>
        <v/>
      </c>
      <c r="H23" s="104">
        <f>+IF(ISBLANK('Funding Info'!GG27),"",'Funding Info'!GG27)</f>
        <v>0</v>
      </c>
      <c r="I23" s="95" t="str">
        <f>+IF(ISBLANK('Funding Info'!LR27),"",'Funding Info'!LR27)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Info'!C28)+10</f>
        <v>810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Info'!GE28),"",'Funding Info'!GE28)</f>
        <v/>
      </c>
      <c r="G24" s="104" t="str">
        <f>+IF(ISBLANK('Funding Info'!GF28),"",'Funding Info'!GF28)</f>
        <v/>
      </c>
      <c r="H24" s="104">
        <f>+IF(ISBLANK('Funding Info'!GG28),"",'Funding Info'!GG28)</f>
        <v>0</v>
      </c>
      <c r="I24" s="95" t="str">
        <f>+IF(ISBLANK('Funding Info'!LR28),"",'Funding Info'!LR28)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Info'!C29)+10</f>
        <v>810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Info'!GE29),"",'Funding Info'!GE29)</f>
        <v/>
      </c>
      <c r="G25" s="104" t="str">
        <f>+IF(ISBLANK('Funding Info'!GF29),"",'Funding Info'!GF29)</f>
        <v/>
      </c>
      <c r="H25" s="104">
        <f>+IF(ISBLANK('Funding Info'!GG29),"",'Funding Info'!GG29)</f>
        <v>0</v>
      </c>
      <c r="I25" s="95" t="str">
        <f>+IF(ISBLANK('Funding Info'!LR29),"",'Funding Info'!LR29)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Info'!C30)+10</f>
        <v>810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Info'!GE30),"",'Funding Info'!GE30)</f>
        <v/>
      </c>
      <c r="G26" s="104" t="str">
        <f>+IF(ISBLANK('Funding Info'!GF30),"",'Funding Info'!GF30)</f>
        <v/>
      </c>
      <c r="H26" s="104">
        <f>+IF(ISBLANK('Funding Info'!GG30),"",'Funding Info'!GG30)</f>
        <v>0</v>
      </c>
      <c r="I26" s="95" t="str">
        <f>+IF(ISBLANK('Funding Info'!LR30),"",'Funding Info'!LR30)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Info'!C31)+10</f>
        <v>810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Info'!GE31),"",'Funding Info'!GE31)</f>
        <v/>
      </c>
      <c r="G27" s="104" t="str">
        <f>+IF(ISBLANK('Funding Info'!GF31),"",'Funding Info'!GF31)</f>
        <v/>
      </c>
      <c r="H27" s="104">
        <f>+IF(ISBLANK('Funding Info'!GG31),"",'Funding Info'!GG31)</f>
        <v>0</v>
      </c>
      <c r="I27" s="95" t="str">
        <f>+IF(ISBLANK('Funding Info'!LR31),"",'Funding Info'!LR31)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Info'!C32)+10</f>
        <v>810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Info'!GE32),"",'Funding Info'!GE32)</f>
        <v>1199</v>
      </c>
      <c r="G28" s="104" t="str">
        <f>+IF(ISBLANK('Funding Info'!GF32),"",'Funding Info'!GF32)</f>
        <v/>
      </c>
      <c r="H28" s="104">
        <f>+IF(ISBLANK('Funding Info'!GG32),"",'Funding Info'!GG32)</f>
        <v>1199</v>
      </c>
      <c r="I28" s="95" t="str">
        <f>+IF(ISBLANK('Funding Info'!LR32),"",'Funding Info'!LR32)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Info'!C33)+10</f>
        <v>810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Info'!GE33),"",'Funding Info'!GE33)</f>
        <v/>
      </c>
      <c r="G29" s="104" t="str">
        <f>+IF(ISBLANK('Funding Info'!GF33),"",'Funding Info'!GF33)</f>
        <v/>
      </c>
      <c r="H29" s="104">
        <f>+IF(ISBLANK('Funding Info'!GG33),"",'Funding Info'!GG33)</f>
        <v>0</v>
      </c>
      <c r="I29" s="95" t="str">
        <f>+IF(ISBLANK('Funding Info'!LR33),"",'Funding Info'!LR33)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Info'!C35)+10</f>
        <v>810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Info'!GE35),"",'Funding Info'!GE35)</f>
        <v/>
      </c>
      <c r="G30" s="104" t="str">
        <f>+IF(ISBLANK('Funding Info'!GF35),"",'Funding Info'!GF35)</f>
        <v/>
      </c>
      <c r="H30" s="104">
        <f>+IF(ISBLANK('Funding Info'!GG35),"",'Funding Info'!GG35)</f>
        <v>0</v>
      </c>
      <c r="I30" s="95" t="str">
        <f>+IF(ISBLANK('Funding Info'!LR35),"",'Funding Info'!LR35)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Info'!C36)+10</f>
        <v>810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Info'!GE36),"",'Funding Info'!GE36)</f>
        <v>88973</v>
      </c>
      <c r="G31" s="104">
        <f>+IF(ISBLANK('Funding Info'!GF36),"",'Funding Info'!GF36)</f>
        <v>5797</v>
      </c>
      <c r="H31" s="104">
        <f>+IF(ISBLANK('Funding Info'!GG36),"",'Funding Info'!GG36)</f>
        <v>94770</v>
      </c>
      <c r="I31" s="95" t="str">
        <f>+IF(ISBLANK('Funding Info'!LR36),"",'Funding Info'!LR36)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Info'!C37)+10</f>
        <v>810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Info'!GE37),"",'Funding Info'!GE37)</f>
        <v/>
      </c>
      <c r="G32" s="104" t="str">
        <f>+IF(ISBLANK('Funding Info'!GF37),"",'Funding Info'!GF37)</f>
        <v/>
      </c>
      <c r="H32" s="104">
        <f>+IF(ISBLANK('Funding Info'!GG37),"",'Funding Info'!GG37)</f>
        <v>0</v>
      </c>
      <c r="I32" s="95" t="str">
        <f>+IF(ISBLANK('Funding Info'!LR37),"",'Funding Info'!LR37)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Info'!C38)+10</f>
        <v>710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Info'!GE38),"",'Funding Info'!GE38)</f>
        <v/>
      </c>
      <c r="G33" s="104" t="str">
        <f>+IF(ISBLANK('Funding Info'!GF38),"",'Funding Info'!GF38)</f>
        <v/>
      </c>
      <c r="H33" s="104">
        <f>+IF(ISBLANK('Funding Info'!GG38),"",'Funding Info'!GG38)</f>
        <v>0</v>
      </c>
      <c r="I33" s="95" t="str">
        <f>+IF(ISBLANK('Funding Info'!LR38),"",'Funding Info'!LR38)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Info'!C39)+10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Info'!GE39),"",'Funding Info'!GE39)</f>
        <v/>
      </c>
      <c r="G34" s="104" t="str">
        <f>+IF(ISBLANK('Funding Info'!GF39),"",'Funding Info'!GF39)</f>
        <v/>
      </c>
      <c r="H34" s="104">
        <f>+IF(ISBLANK('Funding Info'!GG39),"",'Funding Info'!GG39)</f>
        <v>0</v>
      </c>
      <c r="I34" s="95" t="str">
        <f>+IF(ISBLANK('Funding Info'!LR39),"",'Funding Info'!LR39)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749097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[1]Overview!B65</f>
        <v>Racine City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[1]Overview!C65</f>
        <v>341113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Info'!GH3),"",'Funding Info'!GH3)</f>
        <v>27327</v>
      </c>
      <c r="G5" s="104" t="str">
        <f>+IF(ISBLANK('Funding Info'!GI3),"",'Funding Info'!GI3)</f>
        <v/>
      </c>
      <c r="H5" s="104">
        <f>+IF(ISBLANK('Funding Info'!GJ3),"",'Funding Info'!GJ3)</f>
        <v>27327</v>
      </c>
      <c r="I5" s="95" t="str">
        <f>+IF(ISBLANK('Funding Info'!LS3),"",'Funding Info'!LS3)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Info'!GH5),"",'Funding Info'!GH5)</f>
        <v/>
      </c>
      <c r="G6" s="104" t="str">
        <f>+IF(ISBLANK('Funding Info'!GI5),"",'Funding Info'!GI5)</f>
        <v/>
      </c>
      <c r="H6" s="104">
        <f>+IF(ISBLANK('Funding Info'!GJ5),"",'Funding Info'!GJ5)</f>
        <v>0</v>
      </c>
      <c r="I6" s="95" t="str">
        <f>+IF(ISBLANK('Funding Info'!LS5),"",'Funding Info'!LS5)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Info'!GH7),"",'Funding Info'!GH7)</f>
        <v/>
      </c>
      <c r="G7" s="104" t="str">
        <f>+IF(ISBLANK('Funding Info'!GI7),"",'Funding Info'!GI7)</f>
        <v/>
      </c>
      <c r="H7" s="104">
        <f>+IF(ISBLANK('Funding Info'!GJ7),"",'Funding Info'!GJ7)</f>
        <v>0</v>
      </c>
      <c r="I7" s="95" t="str">
        <f>+IF(ISBLANK('Funding Info'!LS7),"",'Funding Info'!LS7)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Info'!GH8),"",'Funding Info'!GH8)</f>
        <v/>
      </c>
      <c r="G8" s="104" t="str">
        <f>+IF(ISBLANK('Funding Info'!GI8),"",'Funding Info'!GI8)</f>
        <v/>
      </c>
      <c r="H8" s="104">
        <f>+IF(ISBLANK('Funding Info'!GJ8),"",'Funding Info'!GJ8)</f>
        <v>0</v>
      </c>
      <c r="I8" s="95" t="str">
        <f>+IF(ISBLANK('Funding Info'!LS8),"",'Funding Info'!LS8)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Info'!GH9),"",'Funding Info'!GH9)</f>
        <v/>
      </c>
      <c r="G9" s="104" t="str">
        <f>+IF(ISBLANK('Funding Info'!GI9),"",'Funding Info'!GI9)</f>
        <v/>
      </c>
      <c r="H9" s="104">
        <f>+IF(ISBLANK('Funding Info'!GJ9),"",'Funding Info'!GJ9)</f>
        <v>0</v>
      </c>
      <c r="I9" s="95" t="str">
        <f>+IF(ISBLANK('Funding Info'!LS9),"",'Funding Info'!LS9)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Info'!GH10),"",'Funding Info'!GH10)</f>
        <v/>
      </c>
      <c r="G10" s="104" t="str">
        <f>+IF(ISBLANK('Funding Info'!GI10),"",'Funding Info'!GI10)</f>
        <v/>
      </c>
      <c r="H10" s="104">
        <f>+IF(ISBLANK('Funding Info'!GJ10),"",'Funding Info'!GJ10)</f>
        <v>0</v>
      </c>
      <c r="I10" s="95" t="str">
        <f>+IF(ISBLANK('Funding Info'!LS10),"",'Funding Info'!LS10)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>
        <f>+IF(ISBLANK('Funding Info'!GH11),"",'Funding Info'!GH11)</f>
        <v>15000</v>
      </c>
      <c r="G11" s="104" t="str">
        <f>+IF(ISBLANK('Funding Info'!GI11),"",'Funding Info'!GI11)</f>
        <v/>
      </c>
      <c r="H11" s="104">
        <f>+IF(ISBLANK('Funding Info'!GJ11),"",'Funding Info'!GJ11)</f>
        <v>15000</v>
      </c>
      <c r="I11" s="95" t="str">
        <f>+IF(ISBLANK('Funding Info'!LS11),"",'Funding Info'!LS11)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Info'!GH13),"",'Funding Info'!GH13)</f>
        <v/>
      </c>
      <c r="G12" s="104" t="str">
        <f>+IF(ISBLANK('Funding Info'!GI13),"",'Funding Info'!GI13)</f>
        <v/>
      </c>
      <c r="H12" s="104">
        <f>+IF(ISBLANK('Funding Info'!GJ13),"",'Funding Info'!GJ13)</f>
        <v>0</v>
      </c>
      <c r="I12" s="95" t="str">
        <f>+IF(ISBLANK('Funding Info'!LS13),"",'Funding Info'!LS13)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Info'!GH14),"",'Funding Info'!GH14)</f>
        <v/>
      </c>
      <c r="G13" s="104" t="str">
        <f>+IF(ISBLANK('Funding Info'!GI14),"",'Funding Info'!GI14)</f>
        <v/>
      </c>
      <c r="H13" s="104">
        <f>+IF(ISBLANK('Funding Info'!GJ14),"",'Funding Info'!GJ14)</f>
        <v>0</v>
      </c>
      <c r="I13" s="95" t="str">
        <f>+IF(ISBLANK('Funding Info'!LS14),"",'Funding Info'!LS14)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Info'!GH15),"",'Funding Info'!GH15)</f>
        <v/>
      </c>
      <c r="G14" s="104" t="str">
        <f>+IF(ISBLANK('Funding Info'!GI15),"",'Funding Info'!GI15)</f>
        <v/>
      </c>
      <c r="H14" s="104">
        <f>+IF(ISBLANK('Funding Info'!GJ15),"",'Funding Info'!GJ15)</f>
        <v>0</v>
      </c>
      <c r="I14" s="95" t="str">
        <f>+IF(ISBLANK('Funding Info'!LS15),"",'Funding Info'!LS15)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Info'!GH16),"",'Funding Info'!GH16)</f>
        <v>32898</v>
      </c>
      <c r="G15" s="104" t="str">
        <f>+IF(ISBLANK('Funding Info'!GI16),"",'Funding Info'!GI16)</f>
        <v/>
      </c>
      <c r="H15" s="104">
        <f>+IF(ISBLANK('Funding Info'!GJ16),"",'Funding Info'!GJ16)</f>
        <v>32898</v>
      </c>
      <c r="I15" s="95" t="str">
        <f>+IF(ISBLANK('Funding Info'!LS16),"",'Funding Info'!LS16)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Info'!GH17),"",'Funding Info'!GH17)</f>
        <v/>
      </c>
      <c r="G16" s="104" t="str">
        <f>+IF(ISBLANK('Funding Info'!GI17),"",'Funding Info'!GI17)</f>
        <v/>
      </c>
      <c r="H16" s="104">
        <f>+IF(ISBLANK('Funding Info'!GJ17),"",'Funding Info'!GJ17)</f>
        <v>0</v>
      </c>
      <c r="I16" s="95" t="str">
        <f>+IF(ISBLANK('Funding Info'!LS17),"",'Funding Info'!LS17)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Info'!GH18),"",'Funding Info'!GH18)</f>
        <v>39534</v>
      </c>
      <c r="G17" s="104" t="str">
        <f>+IF(ISBLANK('Funding Info'!GI18),"",'Funding Info'!GI18)</f>
        <v/>
      </c>
      <c r="H17" s="104">
        <f>+IF(ISBLANK('Funding Info'!GJ18),"",'Funding Info'!GJ18)</f>
        <v>39534</v>
      </c>
      <c r="I17" s="95" t="str">
        <f>+IF(ISBLANK('Funding Info'!LS18),"",'Funding Info'!LS18)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Info'!GH19),"",'Funding Info'!GH19)</f>
        <v/>
      </c>
      <c r="G18" s="104" t="str">
        <f>+IF(ISBLANK('Funding Info'!GI19),"",'Funding Info'!GI19)</f>
        <v/>
      </c>
      <c r="H18" s="104">
        <f>+IF(ISBLANK('Funding Info'!GJ19),"",'Funding Info'!GJ19)</f>
        <v>0</v>
      </c>
      <c r="I18" s="95" t="str">
        <f>+IF(ISBLANK('Funding Info'!LS19),"",'Funding Info'!LS19)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Info'!GH23),"",'Funding Info'!GH23)</f>
        <v/>
      </c>
      <c r="G19" s="104" t="str">
        <f>+IF(ISBLANK('Funding Info'!GI23),"",'Funding Info'!GI23)</f>
        <v/>
      </c>
      <c r="H19" s="104">
        <f>+IF(ISBLANK('Funding Info'!GJ23),"",'Funding Info'!GJ23)</f>
        <v>0</v>
      </c>
      <c r="I19" s="95" t="str">
        <f>+IF(ISBLANK('Funding Info'!LS23),"",'Funding Info'!LS23)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Info'!GH24),"",'Funding Info'!GH24)</f>
        <v/>
      </c>
      <c r="G20" s="104" t="str">
        <f>+IF(ISBLANK('Funding Info'!GI24),"",'Funding Info'!GI24)</f>
        <v/>
      </c>
      <c r="H20" s="104">
        <f>+IF(ISBLANK('Funding Info'!GJ24),"",'Funding Info'!GJ24)</f>
        <v>0</v>
      </c>
      <c r="I20" s="95" t="str">
        <f>+IF(ISBLANK('Funding Info'!LS24),"",'Funding Info'!LS24)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Info'!GH25),"",'Funding Info'!GH25)</f>
        <v/>
      </c>
      <c r="G21" s="104" t="str">
        <f>+IF(ISBLANK('Funding Info'!GI25),"",'Funding Info'!GI25)</f>
        <v/>
      </c>
      <c r="H21" s="104">
        <f>+IF(ISBLANK('Funding Info'!GJ25),"",'Funding Info'!GJ25)</f>
        <v>0</v>
      </c>
      <c r="I21" s="95" t="str">
        <f>+IF(ISBLANK('Funding Info'!LS25),"",'Funding Info'!LS25)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Info'!GH26),"",'Funding Info'!GH26)</f>
        <v/>
      </c>
      <c r="G22" s="104" t="str">
        <f>+IF(ISBLANK('Funding Info'!GI26),"",'Funding Info'!GI26)</f>
        <v/>
      </c>
      <c r="H22" s="104">
        <f>+IF(ISBLANK('Funding Info'!GJ26),"",'Funding Info'!GJ26)</f>
        <v>0</v>
      </c>
      <c r="I22" s="95" t="str">
        <f>+IF(ISBLANK('Funding Info'!LS26),"",'Funding Info'!LS26)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Info'!GH27),"",'Funding Info'!GH27)</f>
        <v/>
      </c>
      <c r="G23" s="104" t="str">
        <f>+IF(ISBLANK('Funding Info'!GI27),"",'Funding Info'!GI27)</f>
        <v/>
      </c>
      <c r="H23" s="104">
        <f>+IF(ISBLANK('Funding Info'!GJ27),"",'Funding Info'!GJ27)</f>
        <v>0</v>
      </c>
      <c r="I23" s="95" t="str">
        <f>+IF(ISBLANK('Funding Info'!LS27),"",'Funding Info'!LS27)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Info'!GH28),"",'Funding Info'!GH28)</f>
        <v/>
      </c>
      <c r="G24" s="104" t="str">
        <f>+IF(ISBLANK('Funding Info'!GI28),"",'Funding Info'!GI28)</f>
        <v/>
      </c>
      <c r="H24" s="104">
        <f>+IF(ISBLANK('Funding Info'!GJ28),"",'Funding Info'!GJ28)</f>
        <v>0</v>
      </c>
      <c r="I24" s="95" t="str">
        <f>+IF(ISBLANK('Funding Info'!LS28),"",'Funding Info'!LS28)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Info'!GH29),"",'Funding Info'!GH29)</f>
        <v/>
      </c>
      <c r="G25" s="104" t="str">
        <f>+IF(ISBLANK('Funding Info'!GI29),"",'Funding Info'!GI29)</f>
        <v/>
      </c>
      <c r="H25" s="104">
        <f>+IF(ISBLANK('Funding Info'!GJ29),"",'Funding Info'!GJ29)</f>
        <v>0</v>
      </c>
      <c r="I25" s="95" t="str">
        <f>+IF(ISBLANK('Funding Info'!LS29),"",'Funding Info'!LS29)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Info'!GH30),"",'Funding Info'!GH30)</f>
        <v/>
      </c>
      <c r="G26" s="104" t="str">
        <f>+IF(ISBLANK('Funding Info'!GI30),"",'Funding Info'!GI30)</f>
        <v/>
      </c>
      <c r="H26" s="104">
        <f>+IF(ISBLANK('Funding Info'!GJ30),"",'Funding Info'!GJ30)</f>
        <v>0</v>
      </c>
      <c r="I26" s="95" t="str">
        <f>+IF(ISBLANK('Funding Info'!LS30),"",'Funding Info'!LS30)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Info'!GH31),"",'Funding Info'!GH31)</f>
        <v/>
      </c>
      <c r="G27" s="104" t="str">
        <f>+IF(ISBLANK('Funding Info'!GI31),"",'Funding Info'!GI31)</f>
        <v/>
      </c>
      <c r="H27" s="104">
        <f>+IF(ISBLANK('Funding Info'!GJ31),"",'Funding Info'!GJ31)</f>
        <v>0</v>
      </c>
      <c r="I27" s="95" t="str">
        <f>+IF(ISBLANK('Funding Info'!LS31),"",'Funding Info'!LS31)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Info'!GH32),"",'Funding Info'!GH32)</f>
        <v/>
      </c>
      <c r="G28" s="104" t="str">
        <f>+IF(ISBLANK('Funding Info'!GI32),"",'Funding Info'!GI32)</f>
        <v/>
      </c>
      <c r="H28" s="104">
        <f>+IF(ISBLANK('Funding Info'!GJ32),"",'Funding Info'!GJ32)</f>
        <v>0</v>
      </c>
      <c r="I28" s="95" t="str">
        <f>+IF(ISBLANK('Funding Info'!LS32),"",'Funding Info'!LS32)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Info'!GH33),"",'Funding Info'!GH33)</f>
        <v/>
      </c>
      <c r="G29" s="104" t="str">
        <f>+IF(ISBLANK('Funding Info'!GI33),"",'Funding Info'!GI33)</f>
        <v/>
      </c>
      <c r="H29" s="104">
        <f>+IF(ISBLANK('Funding Info'!GJ33),"",'Funding Info'!GJ33)</f>
        <v>0</v>
      </c>
      <c r="I29" s="95" t="str">
        <f>+IF(ISBLANK('Funding Info'!LS33),"",'Funding Info'!LS33)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Info'!GH35),"",'Funding Info'!GH35)</f>
        <v/>
      </c>
      <c r="G30" s="104" t="str">
        <f>+IF(ISBLANK('Funding Info'!GI35),"",'Funding Info'!GI35)</f>
        <v/>
      </c>
      <c r="H30" s="104">
        <f>+IF(ISBLANK('Funding Info'!GJ35),"",'Funding Info'!GJ35)</f>
        <v>0</v>
      </c>
      <c r="I30" s="95" t="str">
        <f>+IF(ISBLANK('Funding Info'!LS35),"",'Funding Info'!LS35)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Info'!GH36),"",'Funding Info'!GH36)</f>
        <v/>
      </c>
      <c r="G31" s="104" t="str">
        <f>+IF(ISBLANK('Funding Info'!GI36),"",'Funding Info'!GI36)</f>
        <v/>
      </c>
      <c r="H31" s="104">
        <f>+IF(ISBLANK('Funding Info'!GJ36),"",'Funding Info'!GJ36)</f>
        <v>0</v>
      </c>
      <c r="I31" s="95" t="str">
        <f>+IF(ISBLANK('Funding Info'!LS36),"",'Funding Info'!LS36)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Info'!GH37),"",'Funding Info'!GH37)</f>
        <v/>
      </c>
      <c r="G32" s="104" t="str">
        <f>+IF(ISBLANK('Funding Info'!GI37),"",'Funding Info'!GI37)</f>
        <v/>
      </c>
      <c r="H32" s="104">
        <f>+IF(ISBLANK('Funding Info'!GJ37),"",'Funding Info'!GJ37)</f>
        <v>0</v>
      </c>
      <c r="I32" s="95" t="str">
        <f>+IF(ISBLANK('Funding Info'!LS37),"",'Funding Info'!LS37)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Info'!GH38),"",'Funding Info'!GH38)</f>
        <v/>
      </c>
      <c r="G33" s="104" t="str">
        <f>+IF(ISBLANK('Funding Info'!GI38),"",'Funding Info'!GI38)</f>
        <v/>
      </c>
      <c r="H33" s="104">
        <f>+IF(ISBLANK('Funding Info'!GJ38),"",'Funding Info'!GJ38)</f>
        <v>0</v>
      </c>
      <c r="I33" s="95" t="str">
        <f>+IF(ISBLANK('Funding Info'!LS38),"",'Funding Info'!LS38)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Info'!GH39),"",'Funding Info'!GH39)</f>
        <v/>
      </c>
      <c r="G34" s="104" t="str">
        <f>+IF(ISBLANK('Funding Info'!GI39),"",'Funding Info'!GI39)</f>
        <v/>
      </c>
      <c r="H34" s="104">
        <f>+IF(ISBLANK('Funding Info'!GJ39),"",'Funding Info'!GJ39)</f>
        <v>0</v>
      </c>
      <c r="I34" s="95" t="str">
        <f>+IF(ISBLANK('Funding Info'!LS39),"",'Funding Info'!LS39)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114759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[1]Overview!B66</f>
        <v>Richland County Health &amp; Human Services Public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[1]Overview!C66</f>
        <v>52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 t="str">
        <f>+IF(ISBLANK('Funding Info'!GK3),"",'Funding Info'!GK3)</f>
        <v/>
      </c>
      <c r="G5" s="104" t="str">
        <f>+IF(ISBLANK('Funding Info'!GL3),"",'Funding Info'!GL3)</f>
        <v/>
      </c>
      <c r="H5" s="104">
        <f>+IF(ISBLANK('Funding Info'!GM3),"",'Funding Info'!GM3)</f>
        <v>0</v>
      </c>
      <c r="I5" s="95" t="str">
        <f>+IF(ISBLANK('Funding Info'!LT3),"",'Funding Info'!LT3)</f>
        <v/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Info'!GK5),"",'Funding Info'!GK5)</f>
        <v/>
      </c>
      <c r="G6" s="104" t="str">
        <f>+IF(ISBLANK('Funding Info'!GL5),"",'Funding Info'!GL5)</f>
        <v/>
      </c>
      <c r="H6" s="104">
        <f>+IF(ISBLANK('Funding Info'!GM5),"",'Funding Info'!GM5)</f>
        <v>0</v>
      </c>
      <c r="I6" s="95" t="str">
        <f>+IF(ISBLANK('Funding Info'!LT5),"",'Funding Info'!LT5)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Info'!GK7),"",'Funding Info'!GK7)</f>
        <v/>
      </c>
      <c r="G7" s="104" t="str">
        <f>+IF(ISBLANK('Funding Info'!GL7),"",'Funding Info'!GL7)</f>
        <v/>
      </c>
      <c r="H7" s="104">
        <f>+IF(ISBLANK('Funding Info'!GM7),"",'Funding Info'!GM7)</f>
        <v>0</v>
      </c>
      <c r="I7" s="95" t="str">
        <f>+IF(ISBLANK('Funding Info'!LT7),"",'Funding Info'!LT7)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Info'!GK8),"",'Funding Info'!GK8)</f>
        <v/>
      </c>
      <c r="G8" s="104" t="str">
        <f>+IF(ISBLANK('Funding Info'!GL8),"",'Funding Info'!GL8)</f>
        <v/>
      </c>
      <c r="H8" s="104">
        <f>+IF(ISBLANK('Funding Info'!GM8),"",'Funding Info'!GM8)</f>
        <v>0</v>
      </c>
      <c r="I8" s="95" t="str">
        <f>+IF(ISBLANK('Funding Info'!LT8),"",'Funding Info'!LT8)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Info'!GK9),"",'Funding Info'!GK9)</f>
        <v/>
      </c>
      <c r="G9" s="104" t="str">
        <f>+IF(ISBLANK('Funding Info'!GL9),"",'Funding Info'!GL9)</f>
        <v/>
      </c>
      <c r="H9" s="104">
        <f>+IF(ISBLANK('Funding Info'!GM9),"",'Funding Info'!GM9)</f>
        <v>0</v>
      </c>
      <c r="I9" s="95" t="str">
        <f>+IF(ISBLANK('Funding Info'!LT9),"",'Funding Info'!LT9)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Info'!GK10),"",'Funding Info'!GK10)</f>
        <v/>
      </c>
      <c r="G10" s="104" t="str">
        <f>+IF(ISBLANK('Funding Info'!GL10),"",'Funding Info'!GL10)</f>
        <v/>
      </c>
      <c r="H10" s="104">
        <f>+IF(ISBLANK('Funding Info'!GM10),"",'Funding Info'!GM10)</f>
        <v>0</v>
      </c>
      <c r="I10" s="95" t="str">
        <f>+IF(ISBLANK('Funding Info'!LT10),"",'Funding Info'!LT10)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Info'!GK11),"",'Funding Info'!GK11)</f>
        <v/>
      </c>
      <c r="G11" s="104" t="str">
        <f>+IF(ISBLANK('Funding Info'!GL11),"",'Funding Info'!GL11)</f>
        <v/>
      </c>
      <c r="H11" s="104">
        <f>+IF(ISBLANK('Funding Info'!GM11),"",'Funding Info'!GM11)</f>
        <v>0</v>
      </c>
      <c r="I11" s="95" t="str">
        <f>+IF(ISBLANK('Funding Info'!LT11),"",'Funding Info'!LT11)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Info'!GK13),"",'Funding Info'!GK13)</f>
        <v/>
      </c>
      <c r="G12" s="104" t="str">
        <f>+IF(ISBLANK('Funding Info'!GL13),"",'Funding Info'!GL13)</f>
        <v/>
      </c>
      <c r="H12" s="104">
        <f>+IF(ISBLANK('Funding Info'!GM13),"",'Funding Info'!GM13)</f>
        <v>0</v>
      </c>
      <c r="I12" s="95" t="str">
        <f>+IF(ISBLANK('Funding Info'!LT13),"",'Funding Info'!LT13)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Info'!GK14),"",'Funding Info'!GK14)</f>
        <v/>
      </c>
      <c r="G13" s="104" t="str">
        <f>+IF(ISBLANK('Funding Info'!GL14),"",'Funding Info'!GL14)</f>
        <v/>
      </c>
      <c r="H13" s="104">
        <f>+IF(ISBLANK('Funding Info'!GM14),"",'Funding Info'!GM14)</f>
        <v>0</v>
      </c>
      <c r="I13" s="95" t="str">
        <f>+IF(ISBLANK('Funding Info'!LT14),"",'Funding Info'!LT14)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Info'!GK15),"",'Funding Info'!GK15)</f>
        <v/>
      </c>
      <c r="G14" s="104" t="str">
        <f>+IF(ISBLANK('Funding Info'!GL15),"",'Funding Info'!GL15)</f>
        <v/>
      </c>
      <c r="H14" s="104">
        <f>+IF(ISBLANK('Funding Info'!GM15),"",'Funding Info'!GM15)</f>
        <v>0</v>
      </c>
      <c r="I14" s="95" t="str">
        <f>+IF(ISBLANK('Funding Info'!LT15),"",'Funding Info'!LT15)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Info'!GK16),"",'Funding Info'!GK16)</f>
        <v>5776</v>
      </c>
      <c r="G15" s="104" t="str">
        <f>+IF(ISBLANK('Funding Info'!GL16),"",'Funding Info'!GL16)</f>
        <v/>
      </c>
      <c r="H15" s="104">
        <f>+IF(ISBLANK('Funding Info'!GM16),"",'Funding Info'!GM16)</f>
        <v>5776</v>
      </c>
      <c r="I15" s="95" t="str">
        <f>+IF(ISBLANK('Funding Info'!LT16),"",'Funding Info'!LT16)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Info'!GK17),"",'Funding Info'!GK17)</f>
        <v/>
      </c>
      <c r="G16" s="104" t="str">
        <f>+IF(ISBLANK('Funding Info'!GL17),"",'Funding Info'!GL17)</f>
        <v/>
      </c>
      <c r="H16" s="104">
        <f>+IF(ISBLANK('Funding Info'!GM17),"",'Funding Info'!GM17)</f>
        <v>0</v>
      </c>
      <c r="I16" s="95" t="str">
        <f>+IF(ISBLANK('Funding Info'!LT17),"",'Funding Info'!LT17)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Info'!GK18),"",'Funding Info'!GK18)</f>
        <v>8880</v>
      </c>
      <c r="G17" s="104" t="str">
        <f>+IF(ISBLANK('Funding Info'!GL18),"",'Funding Info'!GL18)</f>
        <v/>
      </c>
      <c r="H17" s="104">
        <f>+IF(ISBLANK('Funding Info'!GM18),"",'Funding Info'!GM18)</f>
        <v>8880</v>
      </c>
      <c r="I17" s="95" t="str">
        <f>+IF(ISBLANK('Funding Info'!LT18),"",'Funding Info'!LT18)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Info'!GK19),"",'Funding Info'!GK19)</f>
        <v/>
      </c>
      <c r="G18" s="104" t="str">
        <f>+IF(ISBLANK('Funding Info'!GL19),"",'Funding Info'!GL19)</f>
        <v/>
      </c>
      <c r="H18" s="104">
        <f>+IF(ISBLANK('Funding Info'!GM19),"",'Funding Info'!GM19)</f>
        <v>0</v>
      </c>
      <c r="I18" s="95" t="str">
        <f>+IF(ISBLANK('Funding Info'!LT19),"",'Funding Info'!LT19)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Info'!GK23),"",'Funding Info'!GK23)</f>
        <v/>
      </c>
      <c r="G19" s="104" t="str">
        <f>+IF(ISBLANK('Funding Info'!GL23),"",'Funding Info'!GL23)</f>
        <v/>
      </c>
      <c r="H19" s="104">
        <f>+IF(ISBLANK('Funding Info'!GM23),"",'Funding Info'!GM23)</f>
        <v>0</v>
      </c>
      <c r="I19" s="95" t="str">
        <f>+IF(ISBLANK('Funding Info'!LT23),"",'Funding Info'!LT23)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Info'!GK24),"",'Funding Info'!GK24)</f>
        <v/>
      </c>
      <c r="G20" s="104" t="str">
        <f>+IF(ISBLANK('Funding Info'!GL24),"",'Funding Info'!GL24)</f>
        <v/>
      </c>
      <c r="H20" s="104">
        <f>+IF(ISBLANK('Funding Info'!GM24),"",'Funding Info'!GM24)</f>
        <v>0</v>
      </c>
      <c r="I20" s="95" t="str">
        <f>+IF(ISBLANK('Funding Info'!LT24),"",'Funding Info'!LT24)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Info'!GK25),"",'Funding Info'!GK25)</f>
        <v/>
      </c>
      <c r="G21" s="104" t="str">
        <f>+IF(ISBLANK('Funding Info'!GL25),"",'Funding Info'!GL25)</f>
        <v/>
      </c>
      <c r="H21" s="104">
        <f>+IF(ISBLANK('Funding Info'!GM25),"",'Funding Info'!GM25)</f>
        <v>0</v>
      </c>
      <c r="I21" s="95" t="str">
        <f>+IF(ISBLANK('Funding Info'!LT25),"",'Funding Info'!LT25)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Info'!GK26),"",'Funding Info'!GK26)</f>
        <v/>
      </c>
      <c r="G22" s="104" t="str">
        <f>+IF(ISBLANK('Funding Info'!GL26),"",'Funding Info'!GL26)</f>
        <v/>
      </c>
      <c r="H22" s="104">
        <f>+IF(ISBLANK('Funding Info'!GM26),"",'Funding Info'!GM26)</f>
        <v>0</v>
      </c>
      <c r="I22" s="95" t="str">
        <f>+IF(ISBLANK('Funding Info'!LT26),"",'Funding Info'!LT26)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Info'!GK27),"",'Funding Info'!GK27)</f>
        <v/>
      </c>
      <c r="G23" s="104" t="str">
        <f>+IF(ISBLANK('Funding Info'!GL27),"",'Funding Info'!GL27)</f>
        <v/>
      </c>
      <c r="H23" s="104">
        <f>+IF(ISBLANK('Funding Info'!GM27),"",'Funding Info'!GM27)</f>
        <v>0</v>
      </c>
      <c r="I23" s="95" t="str">
        <f>+IF(ISBLANK('Funding Info'!LT27),"",'Funding Info'!LT27)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Info'!GK28),"",'Funding Info'!GK28)</f>
        <v/>
      </c>
      <c r="G24" s="104" t="str">
        <f>+IF(ISBLANK('Funding Info'!GL28),"",'Funding Info'!GL28)</f>
        <v/>
      </c>
      <c r="H24" s="104">
        <f>+IF(ISBLANK('Funding Info'!GM28),"",'Funding Info'!GM28)</f>
        <v>0</v>
      </c>
      <c r="I24" s="95" t="str">
        <f>+IF(ISBLANK('Funding Info'!LT28),"",'Funding Info'!LT28)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Info'!GK29),"",'Funding Info'!GK29)</f>
        <v/>
      </c>
      <c r="G25" s="104" t="str">
        <f>+IF(ISBLANK('Funding Info'!GL29),"",'Funding Info'!GL29)</f>
        <v/>
      </c>
      <c r="H25" s="104">
        <f>+IF(ISBLANK('Funding Info'!GM29),"",'Funding Info'!GM29)</f>
        <v>0</v>
      </c>
      <c r="I25" s="95" t="str">
        <f>+IF(ISBLANK('Funding Info'!LT29),"",'Funding Info'!LT29)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Info'!GK30),"",'Funding Info'!GK30)</f>
        <v/>
      </c>
      <c r="G26" s="104" t="str">
        <f>+IF(ISBLANK('Funding Info'!GL30),"",'Funding Info'!GL30)</f>
        <v/>
      </c>
      <c r="H26" s="104">
        <f>+IF(ISBLANK('Funding Info'!GM30),"",'Funding Info'!GM30)</f>
        <v>0</v>
      </c>
      <c r="I26" s="95" t="str">
        <f>+IF(ISBLANK('Funding Info'!LT30),"",'Funding Info'!LT30)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Info'!GK31),"",'Funding Info'!GK31)</f>
        <v/>
      </c>
      <c r="G27" s="104" t="str">
        <f>+IF(ISBLANK('Funding Info'!GL31),"",'Funding Info'!GL31)</f>
        <v/>
      </c>
      <c r="H27" s="104">
        <f>+IF(ISBLANK('Funding Info'!GM31),"",'Funding Info'!GM31)</f>
        <v>0</v>
      </c>
      <c r="I27" s="95" t="str">
        <f>+IF(ISBLANK('Funding Info'!LT31),"",'Funding Info'!LT31)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Info'!GK32),"",'Funding Info'!GK32)</f>
        <v/>
      </c>
      <c r="G28" s="104" t="str">
        <f>+IF(ISBLANK('Funding Info'!GL32),"",'Funding Info'!GL32)</f>
        <v/>
      </c>
      <c r="H28" s="104">
        <f>+IF(ISBLANK('Funding Info'!GM32),"",'Funding Info'!GM32)</f>
        <v>0</v>
      </c>
      <c r="I28" s="95" t="str">
        <f>+IF(ISBLANK('Funding Info'!LT32),"",'Funding Info'!LT32)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Info'!GK33),"",'Funding Info'!GK33)</f>
        <v/>
      </c>
      <c r="G29" s="104" t="str">
        <f>+IF(ISBLANK('Funding Info'!GL33),"",'Funding Info'!GL33)</f>
        <v/>
      </c>
      <c r="H29" s="104">
        <f>+IF(ISBLANK('Funding Info'!GM33),"",'Funding Info'!GM33)</f>
        <v>0</v>
      </c>
      <c r="I29" s="95" t="str">
        <f>+IF(ISBLANK('Funding Info'!LT33),"",'Funding Info'!LT33)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Info'!GK35),"",'Funding Info'!GK35)</f>
        <v/>
      </c>
      <c r="G30" s="104" t="str">
        <f>+IF(ISBLANK('Funding Info'!GL35),"",'Funding Info'!GL35)</f>
        <v/>
      </c>
      <c r="H30" s="104">
        <f>+IF(ISBLANK('Funding Info'!GM35),"",'Funding Info'!GM35)</f>
        <v>0</v>
      </c>
      <c r="I30" s="95" t="str">
        <f>+IF(ISBLANK('Funding Info'!LT35),"",'Funding Info'!LT35)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Info'!GK36),"",'Funding Info'!GK36)</f>
        <v/>
      </c>
      <c r="G31" s="104" t="str">
        <f>+IF(ISBLANK('Funding Info'!GL36),"",'Funding Info'!GL36)</f>
        <v/>
      </c>
      <c r="H31" s="104">
        <f>+IF(ISBLANK('Funding Info'!GM36),"",'Funding Info'!GM36)</f>
        <v>0</v>
      </c>
      <c r="I31" s="95" t="str">
        <f>+IF(ISBLANK('Funding Info'!LT36),"",'Funding Info'!LT36)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Info'!GK37),"",'Funding Info'!GK37)</f>
        <v/>
      </c>
      <c r="G32" s="104" t="str">
        <f>+IF(ISBLANK('Funding Info'!GL37),"",'Funding Info'!GL37)</f>
        <v/>
      </c>
      <c r="H32" s="104">
        <f>+IF(ISBLANK('Funding Info'!GM37),"",'Funding Info'!GM37)</f>
        <v>0</v>
      </c>
      <c r="I32" s="95" t="str">
        <f>+IF(ISBLANK('Funding Info'!LT37),"",'Funding Info'!LT37)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Info'!GK38),"",'Funding Info'!GK38)</f>
        <v/>
      </c>
      <c r="G33" s="104" t="str">
        <f>+IF(ISBLANK('Funding Info'!GL38),"",'Funding Info'!GL38)</f>
        <v/>
      </c>
      <c r="H33" s="104">
        <f>+IF(ISBLANK('Funding Info'!GM38),"",'Funding Info'!GM38)</f>
        <v>0</v>
      </c>
      <c r="I33" s="95" t="str">
        <f>+IF(ISBLANK('Funding Info'!LT38),"",'Funding Info'!LT38)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Info'!GK39),"",'Funding Info'!GK39)</f>
        <v/>
      </c>
      <c r="G34" s="104" t="str">
        <f>+IF(ISBLANK('Funding Info'!GL39),"",'Funding Info'!GL39)</f>
        <v/>
      </c>
      <c r="H34" s="104">
        <f>+IF(ISBLANK('Funding Info'!GM39),"",'Funding Info'!GM39)</f>
        <v>0</v>
      </c>
      <c r="I34" s="95" t="str">
        <f>+IF(ISBLANK('Funding Info'!LT39),"",'Funding Info'!LT39)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14656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[1]Overview!B67</f>
        <v>Rock County Public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[1]Overview!C67</f>
        <v>53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Info'!GN3),"",'Funding Info'!GN3)</f>
        <v>24908</v>
      </c>
      <c r="G5" s="104" t="str">
        <f>+IF(ISBLANK('Funding Info'!GO3),"",'Funding Info'!GO3)</f>
        <v/>
      </c>
      <c r="H5" s="104">
        <f>+IF(ISBLANK('Funding Info'!GP3),"",'Funding Info'!GP3)</f>
        <v>24908</v>
      </c>
      <c r="I5" s="95" t="str">
        <f>+IF(ISBLANK('Funding Info'!LU3),"",'Funding Info'!LU3)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Info'!GN5),"",'Funding Info'!GN5)</f>
        <v/>
      </c>
      <c r="G6" s="104" t="str">
        <f>+IF(ISBLANK('Funding Info'!GO5),"",'Funding Info'!GO5)</f>
        <v/>
      </c>
      <c r="H6" s="104">
        <f>+IF(ISBLANK('Funding Info'!GP5),"",'Funding Info'!GP5)</f>
        <v>0</v>
      </c>
      <c r="I6" s="95" t="str">
        <f>+IF(ISBLANK('Funding Info'!LU5),"",'Funding Info'!LU5)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Info'!GN7),"",'Funding Info'!GN7)</f>
        <v/>
      </c>
      <c r="G7" s="104" t="str">
        <f>+IF(ISBLANK('Funding Info'!GO7),"",'Funding Info'!GO7)</f>
        <v/>
      </c>
      <c r="H7" s="104">
        <f>+IF(ISBLANK('Funding Info'!GP7),"",'Funding Info'!GP7)</f>
        <v>0</v>
      </c>
      <c r="I7" s="95" t="str">
        <f>+IF(ISBLANK('Funding Info'!LU7),"",'Funding Info'!LU7)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Info'!GN8),"",'Funding Info'!GN8)</f>
        <v/>
      </c>
      <c r="G8" s="104" t="str">
        <f>+IF(ISBLANK('Funding Info'!GO8),"",'Funding Info'!GO8)</f>
        <v/>
      </c>
      <c r="H8" s="104">
        <f>+IF(ISBLANK('Funding Info'!GP8),"",'Funding Info'!GP8)</f>
        <v>0</v>
      </c>
      <c r="I8" s="95" t="str">
        <f>+IF(ISBLANK('Funding Info'!LU8),"",'Funding Info'!LU8)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Info'!GN9),"",'Funding Info'!GN9)</f>
        <v/>
      </c>
      <c r="G9" s="104" t="str">
        <f>+IF(ISBLANK('Funding Info'!GO9),"",'Funding Info'!GO9)</f>
        <v/>
      </c>
      <c r="H9" s="104">
        <f>+IF(ISBLANK('Funding Info'!GP9),"",'Funding Info'!GP9)</f>
        <v>0</v>
      </c>
      <c r="I9" s="95" t="str">
        <f>+IF(ISBLANK('Funding Info'!LU9),"",'Funding Info'!LU9)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Info'!GN10),"",'Funding Info'!GN10)</f>
        <v/>
      </c>
      <c r="G10" s="104" t="str">
        <f>+IF(ISBLANK('Funding Info'!GO10),"",'Funding Info'!GO10)</f>
        <v/>
      </c>
      <c r="H10" s="104">
        <f>+IF(ISBLANK('Funding Info'!GP10),"",'Funding Info'!GP10)</f>
        <v>0</v>
      </c>
      <c r="I10" s="95" t="str">
        <f>+IF(ISBLANK('Funding Info'!LU10),"",'Funding Info'!LU10)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>
        <f>+IF(ISBLANK('Funding Info'!GN11),"",'Funding Info'!GN11)</f>
        <v>13000</v>
      </c>
      <c r="G11" s="104" t="str">
        <f>+IF(ISBLANK('Funding Info'!GO11),"",'Funding Info'!GO11)</f>
        <v/>
      </c>
      <c r="H11" s="104">
        <f>+IF(ISBLANK('Funding Info'!GP11),"",'Funding Info'!GP11)</f>
        <v>13000</v>
      </c>
      <c r="I11" s="95" t="str">
        <f>+IF(ISBLANK('Funding Info'!LU11),"",'Funding Info'!LU11)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Info'!GN13),"",'Funding Info'!GN13)</f>
        <v/>
      </c>
      <c r="G12" s="104" t="str">
        <f>+IF(ISBLANK('Funding Info'!GO13),"",'Funding Info'!GO13)</f>
        <v/>
      </c>
      <c r="H12" s="104">
        <f>+IF(ISBLANK('Funding Info'!GP13),"",'Funding Info'!GP13)</f>
        <v>0</v>
      </c>
      <c r="I12" s="95" t="str">
        <f>+IF(ISBLANK('Funding Info'!LU13),"",'Funding Info'!LU13)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Info'!GN14),"",'Funding Info'!GN14)</f>
        <v/>
      </c>
      <c r="G13" s="104" t="str">
        <f>+IF(ISBLANK('Funding Info'!GO14),"",'Funding Info'!GO14)</f>
        <v/>
      </c>
      <c r="H13" s="104">
        <f>+IF(ISBLANK('Funding Info'!GP14),"",'Funding Info'!GP14)</f>
        <v>0</v>
      </c>
      <c r="I13" s="95" t="str">
        <f>+IF(ISBLANK('Funding Info'!LU14),"",'Funding Info'!LU14)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Info'!GN15),"",'Funding Info'!GN15)</f>
        <v/>
      </c>
      <c r="G14" s="104" t="str">
        <f>+IF(ISBLANK('Funding Info'!GO15),"",'Funding Info'!GO15)</f>
        <v/>
      </c>
      <c r="H14" s="104">
        <f>+IF(ISBLANK('Funding Info'!GP15),"",'Funding Info'!GP15)</f>
        <v>0</v>
      </c>
      <c r="I14" s="95" t="str">
        <f>+IF(ISBLANK('Funding Info'!LU15),"",'Funding Info'!LU15)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Info'!GN16),"",'Funding Info'!GN16)</f>
        <v>38220</v>
      </c>
      <c r="G15" s="104" t="str">
        <f>+IF(ISBLANK('Funding Info'!GO16),"",'Funding Info'!GO16)</f>
        <v/>
      </c>
      <c r="H15" s="104">
        <f>+IF(ISBLANK('Funding Info'!GP16),"",'Funding Info'!GP16)</f>
        <v>38220</v>
      </c>
      <c r="I15" s="95" t="str">
        <f>+IF(ISBLANK('Funding Info'!LU16),"",'Funding Info'!LU16)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Info'!GN17),"",'Funding Info'!GN17)</f>
        <v/>
      </c>
      <c r="G16" s="104" t="str">
        <f>+IF(ISBLANK('Funding Info'!GO17),"",'Funding Info'!GO17)</f>
        <v/>
      </c>
      <c r="H16" s="104">
        <f>+IF(ISBLANK('Funding Info'!GP17),"",'Funding Info'!GP17)</f>
        <v>0</v>
      </c>
      <c r="I16" s="95" t="str">
        <f>+IF(ISBLANK('Funding Info'!LU17),"",'Funding Info'!LU17)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Info'!GN18),"",'Funding Info'!GN18)</f>
        <v>64640</v>
      </c>
      <c r="G17" s="104" t="str">
        <f>+IF(ISBLANK('Funding Info'!GO18),"",'Funding Info'!GO18)</f>
        <v/>
      </c>
      <c r="H17" s="104">
        <f>+IF(ISBLANK('Funding Info'!GP18),"",'Funding Info'!GP18)</f>
        <v>64640</v>
      </c>
      <c r="I17" s="95" t="str">
        <f>+IF(ISBLANK('Funding Info'!LU18),"",'Funding Info'!LU18)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Info'!GN19),"",'Funding Info'!GN19)</f>
        <v/>
      </c>
      <c r="G18" s="104" t="str">
        <f>+IF(ISBLANK('Funding Info'!GO19),"",'Funding Info'!GO19)</f>
        <v/>
      </c>
      <c r="H18" s="104">
        <f>+IF(ISBLANK('Funding Info'!GP19),"",'Funding Info'!GP19)</f>
        <v>0</v>
      </c>
      <c r="I18" s="95" t="str">
        <f>+IF(ISBLANK('Funding Info'!LU19),"",'Funding Info'!LU19)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Info'!GN23),"",'Funding Info'!GN23)</f>
        <v/>
      </c>
      <c r="G19" s="104" t="str">
        <f>+IF(ISBLANK('Funding Info'!GO23),"",'Funding Info'!GO23)</f>
        <v/>
      </c>
      <c r="H19" s="104">
        <f>+IF(ISBLANK('Funding Info'!GP23),"",'Funding Info'!GP23)</f>
        <v>0</v>
      </c>
      <c r="I19" s="95" t="str">
        <f>+IF(ISBLANK('Funding Info'!LU23),"",'Funding Info'!LU23)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Info'!GN24),"",'Funding Info'!GN24)</f>
        <v/>
      </c>
      <c r="G20" s="104" t="str">
        <f>+IF(ISBLANK('Funding Info'!GO24),"",'Funding Info'!GO24)</f>
        <v/>
      </c>
      <c r="H20" s="104">
        <f>+IF(ISBLANK('Funding Info'!GP24),"",'Funding Info'!GP24)</f>
        <v>0</v>
      </c>
      <c r="I20" s="95" t="str">
        <f>+IF(ISBLANK('Funding Info'!LU24),"",'Funding Info'!LU24)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Info'!GN25),"",'Funding Info'!GN25)</f>
        <v/>
      </c>
      <c r="G21" s="104" t="str">
        <f>+IF(ISBLANK('Funding Info'!GO25),"",'Funding Info'!GO25)</f>
        <v/>
      </c>
      <c r="H21" s="104">
        <f>+IF(ISBLANK('Funding Info'!GP25),"",'Funding Info'!GP25)</f>
        <v>0</v>
      </c>
      <c r="I21" s="95" t="str">
        <f>+IF(ISBLANK('Funding Info'!LU25),"",'Funding Info'!LU25)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Info'!GN26),"",'Funding Info'!GN26)</f>
        <v/>
      </c>
      <c r="G22" s="104" t="str">
        <f>+IF(ISBLANK('Funding Info'!GO26),"",'Funding Info'!GO26)</f>
        <v/>
      </c>
      <c r="H22" s="104">
        <f>+IF(ISBLANK('Funding Info'!GP26),"",'Funding Info'!GP26)</f>
        <v>0</v>
      </c>
      <c r="I22" s="95" t="str">
        <f>+IF(ISBLANK('Funding Info'!LU26),"",'Funding Info'!LU26)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Info'!GN27),"",'Funding Info'!GN27)</f>
        <v/>
      </c>
      <c r="G23" s="104" t="str">
        <f>+IF(ISBLANK('Funding Info'!GO27),"",'Funding Info'!GO27)</f>
        <v/>
      </c>
      <c r="H23" s="104">
        <f>+IF(ISBLANK('Funding Info'!GP27),"",'Funding Info'!GP27)</f>
        <v>0</v>
      </c>
      <c r="I23" s="95" t="str">
        <f>+IF(ISBLANK('Funding Info'!LU27),"",'Funding Info'!LU27)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Info'!GN28),"",'Funding Info'!GN28)</f>
        <v/>
      </c>
      <c r="G24" s="104" t="str">
        <f>+IF(ISBLANK('Funding Info'!GO28),"",'Funding Info'!GO28)</f>
        <v/>
      </c>
      <c r="H24" s="104">
        <f>+IF(ISBLANK('Funding Info'!GP28),"",'Funding Info'!GP28)</f>
        <v>0</v>
      </c>
      <c r="I24" s="95" t="str">
        <f>+IF(ISBLANK('Funding Info'!LU28),"",'Funding Info'!LU28)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Info'!GN29),"",'Funding Info'!GN29)</f>
        <v/>
      </c>
      <c r="G25" s="104" t="str">
        <f>+IF(ISBLANK('Funding Info'!GO29),"",'Funding Info'!GO29)</f>
        <v/>
      </c>
      <c r="H25" s="104">
        <f>+IF(ISBLANK('Funding Info'!GP29),"",'Funding Info'!GP29)</f>
        <v>0</v>
      </c>
      <c r="I25" s="95" t="str">
        <f>+IF(ISBLANK('Funding Info'!LU29),"",'Funding Info'!LU29)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Info'!GN30),"",'Funding Info'!GN30)</f>
        <v/>
      </c>
      <c r="G26" s="104" t="str">
        <f>+IF(ISBLANK('Funding Info'!GO30),"",'Funding Info'!GO30)</f>
        <v/>
      </c>
      <c r="H26" s="104">
        <f>+IF(ISBLANK('Funding Info'!GP30),"",'Funding Info'!GP30)</f>
        <v>0</v>
      </c>
      <c r="I26" s="95" t="str">
        <f>+IF(ISBLANK('Funding Info'!LU30),"",'Funding Info'!LU30)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Info'!GN31),"",'Funding Info'!GN31)</f>
        <v/>
      </c>
      <c r="G27" s="104" t="str">
        <f>+IF(ISBLANK('Funding Info'!GO31),"",'Funding Info'!GO31)</f>
        <v/>
      </c>
      <c r="H27" s="104">
        <f>+IF(ISBLANK('Funding Info'!GP31),"",'Funding Info'!GP31)</f>
        <v>0</v>
      </c>
      <c r="I27" s="95" t="str">
        <f>+IF(ISBLANK('Funding Info'!LU31),"",'Funding Info'!LU31)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Info'!GN32),"",'Funding Info'!GN32)</f>
        <v/>
      </c>
      <c r="G28" s="104" t="str">
        <f>+IF(ISBLANK('Funding Info'!GO32),"",'Funding Info'!GO32)</f>
        <v/>
      </c>
      <c r="H28" s="104">
        <f>+IF(ISBLANK('Funding Info'!GP32),"",'Funding Info'!GP32)</f>
        <v>0</v>
      </c>
      <c r="I28" s="95" t="str">
        <f>+IF(ISBLANK('Funding Info'!LU32),"",'Funding Info'!LU32)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Info'!GN33),"",'Funding Info'!GN33)</f>
        <v/>
      </c>
      <c r="G29" s="104" t="str">
        <f>+IF(ISBLANK('Funding Info'!GO33),"",'Funding Info'!GO33)</f>
        <v/>
      </c>
      <c r="H29" s="104">
        <f>+IF(ISBLANK('Funding Info'!GP33),"",'Funding Info'!GP33)</f>
        <v>0</v>
      </c>
      <c r="I29" s="95" t="str">
        <f>+IF(ISBLANK('Funding Info'!LU33),"",'Funding Info'!LU33)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Info'!GN35),"",'Funding Info'!GN35)</f>
        <v/>
      </c>
      <c r="G30" s="104" t="str">
        <f>+IF(ISBLANK('Funding Info'!GO35),"",'Funding Info'!GO35)</f>
        <v/>
      </c>
      <c r="H30" s="104">
        <f>+IF(ISBLANK('Funding Info'!GP35),"",'Funding Info'!GP35)</f>
        <v>0</v>
      </c>
      <c r="I30" s="95" t="str">
        <f>+IF(ISBLANK('Funding Info'!LU35),"",'Funding Info'!LU35)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Info'!GN36),"",'Funding Info'!GN36)</f>
        <v/>
      </c>
      <c r="G31" s="104" t="str">
        <f>+IF(ISBLANK('Funding Info'!GO36),"",'Funding Info'!GO36)</f>
        <v/>
      </c>
      <c r="H31" s="104">
        <f>+IF(ISBLANK('Funding Info'!GP36),"",'Funding Info'!GP36)</f>
        <v>0</v>
      </c>
      <c r="I31" s="95" t="str">
        <f>+IF(ISBLANK('Funding Info'!LU36),"",'Funding Info'!LU36)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Info'!GN37),"",'Funding Info'!GN37)</f>
        <v/>
      </c>
      <c r="G32" s="104" t="str">
        <f>+IF(ISBLANK('Funding Info'!GO37),"",'Funding Info'!GO37)</f>
        <v/>
      </c>
      <c r="H32" s="104">
        <f>+IF(ISBLANK('Funding Info'!GP37),"",'Funding Info'!GP37)</f>
        <v>0</v>
      </c>
      <c r="I32" s="95" t="str">
        <f>+IF(ISBLANK('Funding Info'!LU37),"",'Funding Info'!LU37)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Info'!GN38),"",'Funding Info'!GN38)</f>
        <v/>
      </c>
      <c r="G33" s="104" t="str">
        <f>+IF(ISBLANK('Funding Info'!GO38),"",'Funding Info'!GO38)</f>
        <v/>
      </c>
      <c r="H33" s="104">
        <f>+IF(ISBLANK('Funding Info'!GP38),"",'Funding Info'!GP38)</f>
        <v>0</v>
      </c>
      <c r="I33" s="95" t="str">
        <f>+IF(ISBLANK('Funding Info'!LU38),"",'Funding Info'!LU38)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Info'!GN39),"",'Funding Info'!GN39)</f>
        <v/>
      </c>
      <c r="G34" s="104" t="str">
        <f>+IF(ISBLANK('Funding Info'!GO39),"",'Funding Info'!GO39)</f>
        <v/>
      </c>
      <c r="H34" s="104">
        <f>+IF(ISBLANK('Funding Info'!GP39),"",'Funding Info'!GP39)</f>
        <v>0</v>
      </c>
      <c r="I34" s="95" t="str">
        <f>+IF(ISBLANK('Funding Info'!LU39),"",'Funding Info'!LU39)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140768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[1]Overview!B68</f>
        <v>Rusk County Department of Health &amp; Human Services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[1]Overview!C68</f>
        <v>54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Info'!GQ3),"",'Funding Info'!GQ3)</f>
        <v>2348</v>
      </c>
      <c r="G5" s="104" t="str">
        <f>+IF(ISBLANK('Funding Info'!GR3),"",'Funding Info'!GR3)</f>
        <v/>
      </c>
      <c r="H5" s="104">
        <f>+IF(ISBLANK('Funding Info'!GS3),"",'Funding Info'!GS3)</f>
        <v>2348</v>
      </c>
      <c r="I5" s="95" t="str">
        <f>+IF(ISBLANK('Funding Info'!LV3),"",'Funding Info'!LV3)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Info'!GQ5),"",'Funding Info'!GQ5)</f>
        <v/>
      </c>
      <c r="G6" s="104" t="str">
        <f>+IF(ISBLANK('Funding Info'!GR5),"",'Funding Info'!GR5)</f>
        <v/>
      </c>
      <c r="H6" s="104">
        <f>+IF(ISBLANK('Funding Info'!GS5),"",'Funding Info'!GS5)</f>
        <v>0</v>
      </c>
      <c r="I6" s="95" t="str">
        <f>+IF(ISBLANK('Funding Info'!LV5),"",'Funding Info'!LV5)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Info'!GQ7),"",'Funding Info'!GQ7)</f>
        <v/>
      </c>
      <c r="G7" s="104" t="str">
        <f>+IF(ISBLANK('Funding Info'!GR7),"",'Funding Info'!GR7)</f>
        <v/>
      </c>
      <c r="H7" s="104">
        <f>+IF(ISBLANK('Funding Info'!GS7),"",'Funding Info'!GS7)</f>
        <v>0</v>
      </c>
      <c r="I7" s="95" t="str">
        <f>+IF(ISBLANK('Funding Info'!LV7),"",'Funding Info'!LV7)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Info'!GQ8),"",'Funding Info'!GQ8)</f>
        <v>25000</v>
      </c>
      <c r="G8" s="104" t="str">
        <f>+IF(ISBLANK('Funding Info'!GR8),"",'Funding Info'!GR8)</f>
        <v/>
      </c>
      <c r="H8" s="104">
        <f>+IF(ISBLANK('Funding Info'!GS8),"",'Funding Info'!GS8)</f>
        <v>25000</v>
      </c>
      <c r="I8" s="95" t="str">
        <f>+IF(ISBLANK('Funding Info'!LV8),"",'Funding Info'!LV8)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Info'!GQ9),"",'Funding Info'!GQ9)</f>
        <v/>
      </c>
      <c r="G9" s="104" t="str">
        <f>+IF(ISBLANK('Funding Info'!GR9),"",'Funding Info'!GR9)</f>
        <v/>
      </c>
      <c r="H9" s="104">
        <f>+IF(ISBLANK('Funding Info'!GS9),"",'Funding Info'!GS9)</f>
        <v>0</v>
      </c>
      <c r="I9" s="95" t="str">
        <f>+IF(ISBLANK('Funding Info'!LV9),"",'Funding Info'!LV9)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Info'!GQ10),"",'Funding Info'!GQ10)</f>
        <v/>
      </c>
      <c r="G10" s="104" t="str">
        <f>+IF(ISBLANK('Funding Info'!GR10),"",'Funding Info'!GR10)</f>
        <v/>
      </c>
      <c r="H10" s="104">
        <f>+IF(ISBLANK('Funding Info'!GS10),"",'Funding Info'!GS10)</f>
        <v>0</v>
      </c>
      <c r="I10" s="95" t="str">
        <f>+IF(ISBLANK('Funding Info'!LV10),"",'Funding Info'!LV10)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Info'!GQ11),"",'Funding Info'!GQ11)</f>
        <v/>
      </c>
      <c r="G11" s="104" t="str">
        <f>+IF(ISBLANK('Funding Info'!GR11),"",'Funding Info'!GR11)</f>
        <v/>
      </c>
      <c r="H11" s="104">
        <f>+IF(ISBLANK('Funding Info'!GS11),"",'Funding Info'!GS11)</f>
        <v>0</v>
      </c>
      <c r="I11" s="95" t="str">
        <f>+IF(ISBLANK('Funding Info'!LV11),"",'Funding Info'!LV11)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Info'!GQ13),"",'Funding Info'!GQ13)</f>
        <v/>
      </c>
      <c r="G12" s="104" t="str">
        <f>+IF(ISBLANK('Funding Info'!GR13),"",'Funding Info'!GR13)</f>
        <v/>
      </c>
      <c r="H12" s="104">
        <f>+IF(ISBLANK('Funding Info'!GS13),"",'Funding Info'!GS13)</f>
        <v>0</v>
      </c>
      <c r="I12" s="95" t="str">
        <f>+IF(ISBLANK('Funding Info'!LV13),"",'Funding Info'!LV13)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Info'!GQ14),"",'Funding Info'!GQ14)</f>
        <v/>
      </c>
      <c r="G13" s="104" t="str">
        <f>+IF(ISBLANK('Funding Info'!GR14),"",'Funding Info'!GR14)</f>
        <v/>
      </c>
      <c r="H13" s="104">
        <f>+IF(ISBLANK('Funding Info'!GS14),"",'Funding Info'!GS14)</f>
        <v>0</v>
      </c>
      <c r="I13" s="95" t="str">
        <f>+IF(ISBLANK('Funding Info'!LV14),"",'Funding Info'!LV14)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Info'!GQ15),"",'Funding Info'!GQ15)</f>
        <v/>
      </c>
      <c r="G14" s="104" t="str">
        <f>+IF(ISBLANK('Funding Info'!GR15),"",'Funding Info'!GR15)</f>
        <v/>
      </c>
      <c r="H14" s="104">
        <f>+IF(ISBLANK('Funding Info'!GS15),"",'Funding Info'!GS15)</f>
        <v>0</v>
      </c>
      <c r="I14" s="95" t="str">
        <f>+IF(ISBLANK('Funding Info'!LV15),"",'Funding Info'!LV15)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Info'!GQ16),"",'Funding Info'!GQ16)</f>
        <v>5660</v>
      </c>
      <c r="G15" s="104" t="str">
        <f>+IF(ISBLANK('Funding Info'!GR16),"",'Funding Info'!GR16)</f>
        <v/>
      </c>
      <c r="H15" s="104">
        <f>+IF(ISBLANK('Funding Info'!GS16),"",'Funding Info'!GS16)</f>
        <v>5660</v>
      </c>
      <c r="I15" s="95" t="str">
        <f>+IF(ISBLANK('Funding Info'!LV16),"",'Funding Info'!LV16)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Info'!GQ17),"",'Funding Info'!GQ17)</f>
        <v/>
      </c>
      <c r="G16" s="104" t="str">
        <f>+IF(ISBLANK('Funding Info'!GR17),"",'Funding Info'!GR17)</f>
        <v/>
      </c>
      <c r="H16" s="104">
        <f>+IF(ISBLANK('Funding Info'!GS17),"",'Funding Info'!GS17)</f>
        <v>0</v>
      </c>
      <c r="I16" s="95" t="str">
        <f>+IF(ISBLANK('Funding Info'!LV17),"",'Funding Info'!LV17)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Info'!GQ18),"",'Funding Info'!GQ18)</f>
        <v>12658</v>
      </c>
      <c r="G17" s="104" t="str">
        <f>+IF(ISBLANK('Funding Info'!GR18),"",'Funding Info'!GR18)</f>
        <v/>
      </c>
      <c r="H17" s="104">
        <f>+IF(ISBLANK('Funding Info'!GS18),"",'Funding Info'!GS18)</f>
        <v>12658</v>
      </c>
      <c r="I17" s="95" t="str">
        <f>+IF(ISBLANK('Funding Info'!LV18),"",'Funding Info'!LV18)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Info'!GQ19),"",'Funding Info'!GQ19)</f>
        <v/>
      </c>
      <c r="G18" s="104" t="str">
        <f>+IF(ISBLANK('Funding Info'!GR19),"",'Funding Info'!GR19)</f>
        <v/>
      </c>
      <c r="H18" s="104">
        <f>+IF(ISBLANK('Funding Info'!GS19),"",'Funding Info'!GS19)</f>
        <v>0</v>
      </c>
      <c r="I18" s="95" t="str">
        <f>+IF(ISBLANK('Funding Info'!LV19),"",'Funding Info'!LV19)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Info'!GQ23),"",'Funding Info'!GQ23)</f>
        <v/>
      </c>
      <c r="G19" s="104" t="str">
        <f>+IF(ISBLANK('Funding Info'!GR23),"",'Funding Info'!GR23)</f>
        <v/>
      </c>
      <c r="H19" s="104">
        <f>+IF(ISBLANK('Funding Info'!GS23),"",'Funding Info'!GS23)</f>
        <v>0</v>
      </c>
      <c r="I19" s="95" t="str">
        <f>+IF(ISBLANK('Funding Info'!LV23),"",'Funding Info'!LV23)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Info'!GQ24),"",'Funding Info'!GQ24)</f>
        <v>0</v>
      </c>
      <c r="G20" s="104" t="str">
        <f>+IF(ISBLANK('Funding Info'!GR24),"",'Funding Info'!GR24)</f>
        <v/>
      </c>
      <c r="H20" s="104">
        <f>+IF(ISBLANK('Funding Info'!GS24),"",'Funding Info'!GS24)</f>
        <v>0</v>
      </c>
      <c r="I20" s="95" t="str">
        <f>+IF(ISBLANK('Funding Info'!LV24),"",'Funding Info'!LV24)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Info'!GQ25),"",'Funding Info'!GQ25)</f>
        <v/>
      </c>
      <c r="G21" s="104" t="str">
        <f>+IF(ISBLANK('Funding Info'!GR25),"",'Funding Info'!GR25)</f>
        <v/>
      </c>
      <c r="H21" s="104">
        <f>+IF(ISBLANK('Funding Info'!GS25),"",'Funding Info'!GS25)</f>
        <v>0</v>
      </c>
      <c r="I21" s="95" t="str">
        <f>+IF(ISBLANK('Funding Info'!LV25),"",'Funding Info'!LV25)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Info'!GQ26),"",'Funding Info'!GQ26)</f>
        <v/>
      </c>
      <c r="G22" s="104" t="str">
        <f>+IF(ISBLANK('Funding Info'!GR26),"",'Funding Info'!GR26)</f>
        <v/>
      </c>
      <c r="H22" s="104">
        <f>+IF(ISBLANK('Funding Info'!GS26),"",'Funding Info'!GS26)</f>
        <v>0</v>
      </c>
      <c r="I22" s="95" t="str">
        <f>+IF(ISBLANK('Funding Info'!LV26),"",'Funding Info'!LV26)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Info'!GQ27),"",'Funding Info'!GQ27)</f>
        <v/>
      </c>
      <c r="G23" s="104" t="str">
        <f>+IF(ISBLANK('Funding Info'!GR27),"",'Funding Info'!GR27)</f>
        <v/>
      </c>
      <c r="H23" s="104">
        <f>+IF(ISBLANK('Funding Info'!GS27),"",'Funding Info'!GS27)</f>
        <v>0</v>
      </c>
      <c r="I23" s="95" t="str">
        <f>+IF(ISBLANK('Funding Info'!LV27),"",'Funding Info'!LV27)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Info'!GQ28),"",'Funding Info'!GQ28)</f>
        <v/>
      </c>
      <c r="G24" s="104" t="str">
        <f>+IF(ISBLANK('Funding Info'!GR28),"",'Funding Info'!GR28)</f>
        <v/>
      </c>
      <c r="H24" s="104">
        <f>+IF(ISBLANK('Funding Info'!GS28),"",'Funding Info'!GS28)</f>
        <v>0</v>
      </c>
      <c r="I24" s="95" t="str">
        <f>+IF(ISBLANK('Funding Info'!LV28),"",'Funding Info'!LV28)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Info'!GQ29),"",'Funding Info'!GQ29)</f>
        <v/>
      </c>
      <c r="G25" s="104" t="str">
        <f>+IF(ISBLANK('Funding Info'!GR29),"",'Funding Info'!GR29)</f>
        <v/>
      </c>
      <c r="H25" s="104">
        <f>+IF(ISBLANK('Funding Info'!GS29),"",'Funding Info'!GS29)</f>
        <v>0</v>
      </c>
      <c r="I25" s="95" t="str">
        <f>+IF(ISBLANK('Funding Info'!LV29),"",'Funding Info'!LV29)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Info'!GQ30),"",'Funding Info'!GQ30)</f>
        <v/>
      </c>
      <c r="G26" s="104" t="str">
        <f>+IF(ISBLANK('Funding Info'!GR30),"",'Funding Info'!GR30)</f>
        <v/>
      </c>
      <c r="H26" s="104">
        <f>+IF(ISBLANK('Funding Info'!GS30),"",'Funding Info'!GS30)</f>
        <v>0</v>
      </c>
      <c r="I26" s="95" t="str">
        <f>+IF(ISBLANK('Funding Info'!LV30),"",'Funding Info'!LV30)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Info'!GQ31),"",'Funding Info'!GQ31)</f>
        <v/>
      </c>
      <c r="G27" s="104" t="str">
        <f>+IF(ISBLANK('Funding Info'!GR31),"",'Funding Info'!GR31)</f>
        <v/>
      </c>
      <c r="H27" s="104">
        <f>+IF(ISBLANK('Funding Info'!GS31),"",'Funding Info'!GS31)</f>
        <v>0</v>
      </c>
      <c r="I27" s="95" t="str">
        <f>+IF(ISBLANK('Funding Info'!LV31),"",'Funding Info'!LV31)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Info'!GQ32),"",'Funding Info'!GQ32)</f>
        <v>1152</v>
      </c>
      <c r="G28" s="104" t="str">
        <f>+IF(ISBLANK('Funding Info'!GR32),"",'Funding Info'!GR32)</f>
        <v/>
      </c>
      <c r="H28" s="104">
        <f>+IF(ISBLANK('Funding Info'!GS32),"",'Funding Info'!GS32)</f>
        <v>1152</v>
      </c>
      <c r="I28" s="95" t="str">
        <f>+IF(ISBLANK('Funding Info'!LV32),"",'Funding Info'!LV32)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Info'!GQ33),"",'Funding Info'!GQ33)</f>
        <v>1812</v>
      </c>
      <c r="G29" s="104" t="str">
        <f>+IF(ISBLANK('Funding Info'!GR33),"",'Funding Info'!GR33)</f>
        <v/>
      </c>
      <c r="H29" s="104">
        <f>+IF(ISBLANK('Funding Info'!GS33),"",'Funding Info'!GS33)</f>
        <v>1812</v>
      </c>
      <c r="I29" s="95" t="str">
        <f>+IF(ISBLANK('Funding Info'!LV33),"",'Funding Info'!LV33)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Info'!GQ35),"",'Funding Info'!GQ35)</f>
        <v/>
      </c>
      <c r="G30" s="104" t="str">
        <f>+IF(ISBLANK('Funding Info'!GR35),"",'Funding Info'!GR35)</f>
        <v/>
      </c>
      <c r="H30" s="104">
        <f>+IF(ISBLANK('Funding Info'!GS35),"",'Funding Info'!GS35)</f>
        <v>0</v>
      </c>
      <c r="I30" s="95" t="str">
        <f>+IF(ISBLANK('Funding Info'!LV35),"",'Funding Info'!LV35)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Info'!GQ36),"",'Funding Info'!GQ36)</f>
        <v>87479</v>
      </c>
      <c r="G31" s="104">
        <f>+IF(ISBLANK('Funding Info'!GR36),"",'Funding Info'!GR36)</f>
        <v>-7141</v>
      </c>
      <c r="H31" s="104">
        <f>+IF(ISBLANK('Funding Info'!GS36),"",'Funding Info'!GS36)</f>
        <v>80338</v>
      </c>
      <c r="I31" s="95" t="str">
        <f>+IF(ISBLANK('Funding Info'!LV36),"",'Funding Info'!LV36)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Info'!GQ37),"",'Funding Info'!GQ37)</f>
        <v/>
      </c>
      <c r="G32" s="104" t="str">
        <f>+IF(ISBLANK('Funding Info'!GR37),"",'Funding Info'!GR37)</f>
        <v/>
      </c>
      <c r="H32" s="104">
        <f>+IF(ISBLANK('Funding Info'!GS37),"",'Funding Info'!GS37)</f>
        <v>0</v>
      </c>
      <c r="I32" s="95" t="str">
        <f>+IF(ISBLANK('Funding Info'!LV37),"",'Funding Info'!LV37)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Info'!GQ38),"",'Funding Info'!GQ38)</f>
        <v/>
      </c>
      <c r="G33" s="104" t="str">
        <f>+IF(ISBLANK('Funding Info'!GR38),"",'Funding Info'!GR38)</f>
        <v/>
      </c>
      <c r="H33" s="104">
        <f>+IF(ISBLANK('Funding Info'!GS38),"",'Funding Info'!GS38)</f>
        <v>0</v>
      </c>
      <c r="I33" s="95" t="str">
        <f>+IF(ISBLANK('Funding Info'!LV38),"",'Funding Info'!LV38)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Info'!GQ39),"",'Funding Info'!GQ39)</f>
        <v/>
      </c>
      <c r="G34" s="104" t="str">
        <f>+IF(ISBLANK('Funding Info'!GR39),"",'Funding Info'!GR39)</f>
        <v/>
      </c>
      <c r="H34" s="104">
        <f>+IF(ISBLANK('Funding Info'!GS39),"",'Funding Info'!GS39)</f>
        <v>0</v>
      </c>
      <c r="I34" s="95" t="str">
        <f>+IF(ISBLANK('Funding Info'!LV39),"",'Funding Info'!LV39)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128968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[1]Overview!B69</f>
        <v>Sauk County Public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[1]Overview!C69</f>
        <v>56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Info'!GT3),"",'Funding Info'!GT3)</f>
        <v>7157</v>
      </c>
      <c r="G5" s="104" t="str">
        <f>+IF(ISBLANK('Funding Info'!GU3),"",'Funding Info'!GU3)</f>
        <v/>
      </c>
      <c r="H5" s="104">
        <f>+IF(ISBLANK('Funding Info'!GV3),"",'Funding Info'!GV3)</f>
        <v>7157</v>
      </c>
      <c r="I5" s="95" t="str">
        <f>+IF(ISBLANK('Funding Info'!LW3),"",'Funding Info'!LW3)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Info'!GT5),"",'Funding Info'!GT5)</f>
        <v/>
      </c>
      <c r="G6" s="104" t="str">
        <f>+IF(ISBLANK('Funding Info'!GU5),"",'Funding Info'!GU5)</f>
        <v/>
      </c>
      <c r="H6" s="104">
        <f>+IF(ISBLANK('Funding Info'!GV5),"",'Funding Info'!GV5)</f>
        <v>0</v>
      </c>
      <c r="I6" s="95" t="str">
        <f>+IF(ISBLANK('Funding Info'!LW5),"",'Funding Info'!LW5)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Info'!GT7),"",'Funding Info'!GT7)</f>
        <v/>
      </c>
      <c r="G7" s="104" t="str">
        <f>+IF(ISBLANK('Funding Info'!GU7),"",'Funding Info'!GU7)</f>
        <v/>
      </c>
      <c r="H7" s="104">
        <f>+IF(ISBLANK('Funding Info'!GV7),"",'Funding Info'!GV7)</f>
        <v>0</v>
      </c>
      <c r="I7" s="95" t="str">
        <f>+IF(ISBLANK('Funding Info'!LW7),"",'Funding Info'!LW7)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Info'!GT8),"",'Funding Info'!GT8)</f>
        <v/>
      </c>
      <c r="G8" s="104" t="str">
        <f>+IF(ISBLANK('Funding Info'!GU8),"",'Funding Info'!GU8)</f>
        <v/>
      </c>
      <c r="H8" s="104">
        <f>+IF(ISBLANK('Funding Info'!GV8),"",'Funding Info'!GV8)</f>
        <v>0</v>
      </c>
      <c r="I8" s="95" t="str">
        <f>+IF(ISBLANK('Funding Info'!LW8),"",'Funding Info'!LW8)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Info'!GT9),"",'Funding Info'!GT9)</f>
        <v/>
      </c>
      <c r="G9" s="104" t="str">
        <f>+IF(ISBLANK('Funding Info'!GU9),"",'Funding Info'!GU9)</f>
        <v/>
      </c>
      <c r="H9" s="104">
        <f>+IF(ISBLANK('Funding Info'!GV9),"",'Funding Info'!GV9)</f>
        <v>0</v>
      </c>
      <c r="I9" s="95" t="str">
        <f>+IF(ISBLANK('Funding Info'!LW9),"",'Funding Info'!LW9)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Info'!GT10),"",'Funding Info'!GT10)</f>
        <v/>
      </c>
      <c r="G10" s="104" t="str">
        <f>+IF(ISBLANK('Funding Info'!GU10),"",'Funding Info'!GU10)</f>
        <v/>
      </c>
      <c r="H10" s="104">
        <f>+IF(ISBLANK('Funding Info'!GV10),"",'Funding Info'!GV10)</f>
        <v>0</v>
      </c>
      <c r="I10" s="95" t="str">
        <f>+IF(ISBLANK('Funding Info'!LW10),"",'Funding Info'!LW10)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Info'!GT11),"",'Funding Info'!GT11)</f>
        <v/>
      </c>
      <c r="G11" s="104" t="str">
        <f>+IF(ISBLANK('Funding Info'!GU11),"",'Funding Info'!GU11)</f>
        <v/>
      </c>
      <c r="H11" s="104">
        <f>+IF(ISBLANK('Funding Info'!GV11),"",'Funding Info'!GV11)</f>
        <v>0</v>
      </c>
      <c r="I11" s="95" t="str">
        <f>+IF(ISBLANK('Funding Info'!LW11),"",'Funding Info'!LW11)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Info'!GT13),"",'Funding Info'!GT13)</f>
        <v/>
      </c>
      <c r="G12" s="104" t="str">
        <f>+IF(ISBLANK('Funding Info'!GU13),"",'Funding Info'!GU13)</f>
        <v/>
      </c>
      <c r="H12" s="104">
        <f>+IF(ISBLANK('Funding Info'!GV13),"",'Funding Info'!GV13)</f>
        <v>0</v>
      </c>
      <c r="I12" s="95" t="str">
        <f>+IF(ISBLANK('Funding Info'!LW13),"",'Funding Info'!LW13)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Info'!GT14),"",'Funding Info'!GT14)</f>
        <v/>
      </c>
      <c r="G13" s="104" t="str">
        <f>+IF(ISBLANK('Funding Info'!GU14),"",'Funding Info'!GU14)</f>
        <v/>
      </c>
      <c r="H13" s="104">
        <f>+IF(ISBLANK('Funding Info'!GV14),"",'Funding Info'!GV14)</f>
        <v>0</v>
      </c>
      <c r="I13" s="95" t="str">
        <f>+IF(ISBLANK('Funding Info'!LW14),"",'Funding Info'!LW14)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Info'!GT15),"",'Funding Info'!GT15)</f>
        <v/>
      </c>
      <c r="G14" s="104" t="str">
        <f>+IF(ISBLANK('Funding Info'!GU15),"",'Funding Info'!GU15)</f>
        <v/>
      </c>
      <c r="H14" s="104">
        <f>+IF(ISBLANK('Funding Info'!GV15),"",'Funding Info'!GV15)</f>
        <v>0</v>
      </c>
      <c r="I14" s="95" t="str">
        <f>+IF(ISBLANK('Funding Info'!LW15),"",'Funding Info'!LW15)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Info'!GT16),"",'Funding Info'!GT16)</f>
        <v>14634</v>
      </c>
      <c r="G15" s="104" t="str">
        <f>+IF(ISBLANK('Funding Info'!GU16),"",'Funding Info'!GU16)</f>
        <v/>
      </c>
      <c r="H15" s="104">
        <f>+IF(ISBLANK('Funding Info'!GV16),"",'Funding Info'!GV16)</f>
        <v>14634</v>
      </c>
      <c r="I15" s="95" t="str">
        <f>+IF(ISBLANK('Funding Info'!LW16),"",'Funding Info'!LW16)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Info'!GT17),"",'Funding Info'!GT17)</f>
        <v/>
      </c>
      <c r="G16" s="104" t="str">
        <f>+IF(ISBLANK('Funding Info'!GU17),"",'Funding Info'!GU17)</f>
        <v/>
      </c>
      <c r="H16" s="104">
        <f>+IF(ISBLANK('Funding Info'!GV17),"",'Funding Info'!GV17)</f>
        <v>0</v>
      </c>
      <c r="I16" s="95" t="str">
        <f>+IF(ISBLANK('Funding Info'!LW17),"",'Funding Info'!LW17)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Info'!GT18),"",'Funding Info'!GT18)</f>
        <v>27128</v>
      </c>
      <c r="G17" s="104" t="str">
        <f>+IF(ISBLANK('Funding Info'!GU18),"",'Funding Info'!GU18)</f>
        <v/>
      </c>
      <c r="H17" s="104">
        <f>+IF(ISBLANK('Funding Info'!GV18),"",'Funding Info'!GV18)</f>
        <v>27128</v>
      </c>
      <c r="I17" s="95" t="str">
        <f>+IF(ISBLANK('Funding Info'!LW18),"",'Funding Info'!LW18)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Info'!GT19),"",'Funding Info'!GT19)</f>
        <v/>
      </c>
      <c r="G18" s="104" t="str">
        <f>+IF(ISBLANK('Funding Info'!GU19),"",'Funding Info'!GU19)</f>
        <v/>
      </c>
      <c r="H18" s="104">
        <f>+IF(ISBLANK('Funding Info'!GV19),"",'Funding Info'!GV19)</f>
        <v>0</v>
      </c>
      <c r="I18" s="95" t="str">
        <f>+IF(ISBLANK('Funding Info'!LW19),"",'Funding Info'!LW19)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Info'!GT23),"",'Funding Info'!GT23)</f>
        <v/>
      </c>
      <c r="G19" s="104" t="str">
        <f>+IF(ISBLANK('Funding Info'!GU23),"",'Funding Info'!GU23)</f>
        <v/>
      </c>
      <c r="H19" s="104">
        <f>+IF(ISBLANK('Funding Info'!GV23),"",'Funding Info'!GV23)</f>
        <v>0</v>
      </c>
      <c r="I19" s="95" t="str">
        <f>+IF(ISBLANK('Funding Info'!LW23),"",'Funding Info'!LW23)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Info'!GT24),"",'Funding Info'!GT24)</f>
        <v/>
      </c>
      <c r="G20" s="104" t="str">
        <f>+IF(ISBLANK('Funding Info'!GU24),"",'Funding Info'!GU24)</f>
        <v/>
      </c>
      <c r="H20" s="104">
        <f>+IF(ISBLANK('Funding Info'!GV24),"",'Funding Info'!GV24)</f>
        <v>0</v>
      </c>
      <c r="I20" s="95" t="str">
        <f>+IF(ISBLANK('Funding Info'!LW24),"",'Funding Info'!LW24)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Info'!GT25),"",'Funding Info'!GT25)</f>
        <v/>
      </c>
      <c r="G21" s="104" t="str">
        <f>+IF(ISBLANK('Funding Info'!GU25),"",'Funding Info'!GU25)</f>
        <v/>
      </c>
      <c r="H21" s="104">
        <f>+IF(ISBLANK('Funding Info'!GV25),"",'Funding Info'!GV25)</f>
        <v>0</v>
      </c>
      <c r="I21" s="95" t="str">
        <f>+IF(ISBLANK('Funding Info'!LW25),"",'Funding Info'!LW25)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Info'!GT26),"",'Funding Info'!GT26)</f>
        <v/>
      </c>
      <c r="G22" s="104" t="str">
        <f>+IF(ISBLANK('Funding Info'!GU26),"",'Funding Info'!GU26)</f>
        <v/>
      </c>
      <c r="H22" s="104">
        <f>+IF(ISBLANK('Funding Info'!GV26),"",'Funding Info'!GV26)</f>
        <v>0</v>
      </c>
      <c r="I22" s="95" t="str">
        <f>+IF(ISBLANK('Funding Info'!LW26),"",'Funding Info'!LW26)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Info'!GT27),"",'Funding Info'!GT27)</f>
        <v/>
      </c>
      <c r="G23" s="104" t="str">
        <f>+IF(ISBLANK('Funding Info'!GU27),"",'Funding Info'!GU27)</f>
        <v/>
      </c>
      <c r="H23" s="104">
        <f>+IF(ISBLANK('Funding Info'!GV27),"",'Funding Info'!GV27)</f>
        <v>0</v>
      </c>
      <c r="I23" s="95" t="str">
        <f>+IF(ISBLANK('Funding Info'!LW27),"",'Funding Info'!LW27)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Info'!GT28),"",'Funding Info'!GT28)</f>
        <v>7719</v>
      </c>
      <c r="G24" s="104" t="str">
        <f>+IF(ISBLANK('Funding Info'!GU28),"",'Funding Info'!GU28)</f>
        <v/>
      </c>
      <c r="H24" s="104">
        <f>+IF(ISBLANK('Funding Info'!GV28),"",'Funding Info'!GV28)</f>
        <v>7719</v>
      </c>
      <c r="I24" s="95" t="str">
        <f>+IF(ISBLANK('Funding Info'!LW28),"",'Funding Info'!LW28)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Info'!GT29),"",'Funding Info'!GT29)</f>
        <v/>
      </c>
      <c r="G25" s="104" t="str">
        <f>+IF(ISBLANK('Funding Info'!GU29),"",'Funding Info'!GU29)</f>
        <v/>
      </c>
      <c r="H25" s="104">
        <f>+IF(ISBLANK('Funding Info'!GV29),"",'Funding Info'!GV29)</f>
        <v>0</v>
      </c>
      <c r="I25" s="95" t="str">
        <f>+IF(ISBLANK('Funding Info'!LW29),"",'Funding Info'!LW29)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Info'!GT30),"",'Funding Info'!GT30)</f>
        <v/>
      </c>
      <c r="G26" s="104" t="str">
        <f>+IF(ISBLANK('Funding Info'!GU30),"",'Funding Info'!GU30)</f>
        <v/>
      </c>
      <c r="H26" s="104">
        <f>+IF(ISBLANK('Funding Info'!GV30),"",'Funding Info'!GV30)</f>
        <v>0</v>
      </c>
      <c r="I26" s="95" t="str">
        <f>+IF(ISBLANK('Funding Info'!LW30),"",'Funding Info'!LW30)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Info'!GT31),"",'Funding Info'!GT31)</f>
        <v/>
      </c>
      <c r="G27" s="104" t="str">
        <f>+IF(ISBLANK('Funding Info'!GU31),"",'Funding Info'!GU31)</f>
        <v/>
      </c>
      <c r="H27" s="104">
        <f>+IF(ISBLANK('Funding Info'!GV31),"",'Funding Info'!GV31)</f>
        <v>0</v>
      </c>
      <c r="I27" s="95" t="str">
        <f>+IF(ISBLANK('Funding Info'!LW31),"",'Funding Info'!LW31)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Info'!GT32),"",'Funding Info'!GT32)</f>
        <v>2739</v>
      </c>
      <c r="G28" s="104" t="str">
        <f>+IF(ISBLANK('Funding Info'!GU32),"",'Funding Info'!GU32)</f>
        <v/>
      </c>
      <c r="H28" s="104">
        <f>+IF(ISBLANK('Funding Info'!GV32),"",'Funding Info'!GV32)</f>
        <v>2739</v>
      </c>
      <c r="I28" s="95" t="str">
        <f>+IF(ISBLANK('Funding Info'!LW32),"",'Funding Info'!LW32)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Info'!GT33),"",'Funding Info'!GT33)</f>
        <v>3182</v>
      </c>
      <c r="G29" s="104" t="str">
        <f>+IF(ISBLANK('Funding Info'!GU33),"",'Funding Info'!GU33)</f>
        <v/>
      </c>
      <c r="H29" s="104">
        <f>+IF(ISBLANK('Funding Info'!GV33),"",'Funding Info'!GV33)</f>
        <v>3182</v>
      </c>
      <c r="I29" s="95" t="str">
        <f>+IF(ISBLANK('Funding Info'!LW33),"",'Funding Info'!LW33)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Info'!GT35),"",'Funding Info'!GT35)</f>
        <v/>
      </c>
      <c r="G30" s="104" t="str">
        <f>+IF(ISBLANK('Funding Info'!GU35),"",'Funding Info'!GU35)</f>
        <v/>
      </c>
      <c r="H30" s="104">
        <f>+IF(ISBLANK('Funding Info'!GV35),"",'Funding Info'!GV35)</f>
        <v>0</v>
      </c>
      <c r="I30" s="95" t="str">
        <f>+IF(ISBLANK('Funding Info'!LW35),"",'Funding Info'!LW35)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Info'!GT36),"",'Funding Info'!GT36)</f>
        <v>292038</v>
      </c>
      <c r="G31" s="104">
        <f>+IF(ISBLANK('Funding Info'!GU36),"",'Funding Info'!GU36)</f>
        <v>-4738</v>
      </c>
      <c r="H31" s="104">
        <f>+IF(ISBLANK('Funding Info'!GV36),"",'Funding Info'!GV36)</f>
        <v>287300</v>
      </c>
      <c r="I31" s="95" t="str">
        <f>+IF(ISBLANK('Funding Info'!LW36),"",'Funding Info'!LW36)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Info'!GT37),"",'Funding Info'!GT37)</f>
        <v/>
      </c>
      <c r="G32" s="104" t="str">
        <f>+IF(ISBLANK('Funding Info'!GU37),"",'Funding Info'!GU37)</f>
        <v/>
      </c>
      <c r="H32" s="104">
        <f>+IF(ISBLANK('Funding Info'!GV37),"",'Funding Info'!GV37)</f>
        <v>0</v>
      </c>
      <c r="I32" s="95" t="str">
        <f>+IF(ISBLANK('Funding Info'!LW37),"",'Funding Info'!LW37)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Info'!GT38),"",'Funding Info'!GT38)</f>
        <v/>
      </c>
      <c r="G33" s="104" t="str">
        <f>+IF(ISBLANK('Funding Info'!GU38),"",'Funding Info'!GU38)</f>
        <v/>
      </c>
      <c r="H33" s="104">
        <f>+IF(ISBLANK('Funding Info'!GV38),"",'Funding Info'!GV38)</f>
        <v>0</v>
      </c>
      <c r="I33" s="95" t="str">
        <f>+IF(ISBLANK('Funding Info'!LW38),"",'Funding Info'!LW38)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Info'!GT39),"",'Funding Info'!GT39)</f>
        <v/>
      </c>
      <c r="G34" s="104" t="str">
        <f>+IF(ISBLANK('Funding Info'!GU39),"",'Funding Info'!GU39)</f>
        <v/>
      </c>
      <c r="H34" s="104">
        <f>+IF(ISBLANK('Funding Info'!GV39),"",'Funding Info'!GV39)</f>
        <v>0</v>
      </c>
      <c r="I34" s="95" t="str">
        <f>+IF(ISBLANK('Funding Info'!LW39),"",'Funding Info'!LW39)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349859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570312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[1]Overview!B7</f>
        <v>Barron County Health and Human Services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[1]Overview!C7</f>
        <v>3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Info'!P3),"",'Funding Info'!P3)</f>
        <v>6687</v>
      </c>
      <c r="G5" s="104" t="str">
        <f>+IF(ISBLANK('Funding Info'!Q3),"",'Funding Info'!Q3)</f>
        <v/>
      </c>
      <c r="H5" s="104">
        <f>+IF(ISBLANK('Funding Info'!R3),"",'Funding Info'!R3)</f>
        <v>6687</v>
      </c>
      <c r="I5" s="95" t="str">
        <f>+IF(ISBLANK('Funding Info'!JM3),"",'Funding Info'!JM3)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Info'!P5),"",'Funding Info'!P5)</f>
        <v/>
      </c>
      <c r="G6" s="104" t="str">
        <f>+IF(ISBLANK('Funding Info'!Q5),"",'Funding Info'!Q5)</f>
        <v/>
      </c>
      <c r="H6" s="104">
        <f>+IF(ISBLANK('Funding Info'!R5),"",'Funding Info'!R5)</f>
        <v>0</v>
      </c>
      <c r="I6" s="95" t="str">
        <f>+IF(ISBLANK('Funding Info'!JM5),"",'Funding Info'!JM5)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Info'!P7),"",'Funding Info'!P7)</f>
        <v/>
      </c>
      <c r="G7" s="104" t="str">
        <f>+IF(ISBLANK('Funding Info'!Q7),"",'Funding Info'!Q7)</f>
        <v/>
      </c>
      <c r="H7" s="104">
        <f>+IF(ISBLANK('Funding Info'!R7),"",'Funding Info'!R7)</f>
        <v>0</v>
      </c>
      <c r="I7" s="95" t="str">
        <f>+IF(ISBLANK('Funding Info'!JM7),"",'Funding Info'!JM7)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Info'!P8),"",'Funding Info'!P8)</f>
        <v>42942</v>
      </c>
      <c r="G8" s="104" t="str">
        <f>+IF(ISBLANK('Funding Info'!Q8),"",'Funding Info'!Q8)</f>
        <v/>
      </c>
      <c r="H8" s="104">
        <f>+IF(ISBLANK('Funding Info'!R8),"",'Funding Info'!R8)</f>
        <v>42942</v>
      </c>
      <c r="I8" s="95" t="str">
        <f>+IF(ISBLANK('Funding Info'!JM8),"",'Funding Info'!JM8)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Info'!P9),"",'Funding Info'!P9)</f>
        <v/>
      </c>
      <c r="G9" s="104" t="str">
        <f>+IF(ISBLANK('Funding Info'!Q9),"",'Funding Info'!Q9)</f>
        <v/>
      </c>
      <c r="H9" s="104">
        <f>+IF(ISBLANK('Funding Info'!R9),"",'Funding Info'!R9)</f>
        <v>0</v>
      </c>
      <c r="I9" s="95" t="str">
        <f>+IF(ISBLANK('Funding Info'!JM9),"",'Funding Info'!JM9)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Info'!P10),"",'Funding Info'!P10)</f>
        <v/>
      </c>
      <c r="G10" s="104" t="str">
        <f>+IF(ISBLANK('Funding Info'!Q10),"",'Funding Info'!Q10)</f>
        <v/>
      </c>
      <c r="H10" s="104">
        <f>+IF(ISBLANK('Funding Info'!R10),"",'Funding Info'!R10)</f>
        <v>0</v>
      </c>
      <c r="I10" s="95" t="str">
        <f>+IF(ISBLANK('Funding Info'!JM10),"",'Funding Info'!JM10)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Info'!P11),"",'Funding Info'!P11)</f>
        <v/>
      </c>
      <c r="G11" s="104" t="str">
        <f>+IF(ISBLANK('Funding Info'!Q11),"",'Funding Info'!Q11)</f>
        <v/>
      </c>
      <c r="H11" s="104">
        <f>+IF(ISBLANK('Funding Info'!R11),"",'Funding Info'!R11)</f>
        <v>0</v>
      </c>
      <c r="I11" s="95" t="str">
        <f>+IF(ISBLANK('Funding Info'!JM11),"",'Funding Info'!JM11)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Info'!P13),"",'Funding Info'!P13)</f>
        <v/>
      </c>
      <c r="G12" s="104" t="str">
        <f>+IF(ISBLANK('Funding Info'!Q13),"",'Funding Info'!Q13)</f>
        <v/>
      </c>
      <c r="H12" s="104">
        <f>+IF(ISBLANK('Funding Info'!R13),"",'Funding Info'!R13)</f>
        <v>0</v>
      </c>
      <c r="I12" s="95" t="str">
        <f>+IF(ISBLANK('Funding Info'!JM13),"",'Funding Info'!JM13)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Info'!P14),"",'Funding Info'!P14)</f>
        <v/>
      </c>
      <c r="G13" s="104" t="str">
        <f>+IF(ISBLANK('Funding Info'!Q14),"",'Funding Info'!Q14)</f>
        <v/>
      </c>
      <c r="H13" s="104">
        <f>+IF(ISBLANK('Funding Info'!R14),"",'Funding Info'!R14)</f>
        <v>0</v>
      </c>
      <c r="I13" s="95" t="str">
        <f>+IF(ISBLANK('Funding Info'!JM14),"",'Funding Info'!JM14)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Info'!P15),"",'Funding Info'!P15)</f>
        <v/>
      </c>
      <c r="G14" s="104" t="str">
        <f>+IF(ISBLANK('Funding Info'!Q15),"",'Funding Info'!Q15)</f>
        <v/>
      </c>
      <c r="H14" s="104">
        <f>+IF(ISBLANK('Funding Info'!R15),"",'Funding Info'!R15)</f>
        <v>0</v>
      </c>
      <c r="I14" s="95" t="str">
        <f>+IF(ISBLANK('Funding Info'!JM15),"",'Funding Info'!JM15)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Info'!P16),"",'Funding Info'!P16)</f>
        <v>11365</v>
      </c>
      <c r="G15" s="104" t="str">
        <f>+IF(ISBLANK('Funding Info'!Q16),"",'Funding Info'!Q16)</f>
        <v/>
      </c>
      <c r="H15" s="104">
        <f>+IF(ISBLANK('Funding Info'!R16),"",'Funding Info'!R16)</f>
        <v>11365</v>
      </c>
      <c r="I15" s="95" t="str">
        <f>+IF(ISBLANK('Funding Info'!JM16),"",'Funding Info'!JM16)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Info'!P17),"",'Funding Info'!P17)</f>
        <v/>
      </c>
      <c r="G16" s="104" t="str">
        <f>+IF(ISBLANK('Funding Info'!Q17),"",'Funding Info'!Q17)</f>
        <v/>
      </c>
      <c r="H16" s="104">
        <f>+IF(ISBLANK('Funding Info'!R17),"",'Funding Info'!R17)</f>
        <v>0</v>
      </c>
      <c r="I16" s="95" t="str">
        <f>+IF(ISBLANK('Funding Info'!JM17),"",'Funding Info'!JM17)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Info'!P18),"",'Funding Info'!P18)</f>
        <v>18977</v>
      </c>
      <c r="G17" s="104" t="str">
        <f>+IF(ISBLANK('Funding Info'!Q18),"",'Funding Info'!Q18)</f>
        <v/>
      </c>
      <c r="H17" s="104">
        <f>+IF(ISBLANK('Funding Info'!R18),"",'Funding Info'!R18)</f>
        <v>18977</v>
      </c>
      <c r="I17" s="95" t="str">
        <f>+IF(ISBLANK('Funding Info'!JM18),"",'Funding Info'!JM18)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Info'!P19),"",'Funding Info'!P19)</f>
        <v/>
      </c>
      <c r="G18" s="104" t="str">
        <f>+IF(ISBLANK('Funding Info'!Q19),"",'Funding Info'!Q19)</f>
        <v/>
      </c>
      <c r="H18" s="104">
        <f>+IF(ISBLANK('Funding Info'!R19),"",'Funding Info'!R19)</f>
        <v>0</v>
      </c>
      <c r="I18" s="95" t="str">
        <f>+IF(ISBLANK('Funding Info'!JM19),"",'Funding Info'!JM19)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Info'!P23),"",'Funding Info'!P23)</f>
        <v/>
      </c>
      <c r="G19" s="104" t="str">
        <f>+IF(ISBLANK('Funding Info'!Q23),"",'Funding Info'!Q23)</f>
        <v/>
      </c>
      <c r="H19" s="104">
        <f>+IF(ISBLANK('Funding Info'!R23),"",'Funding Info'!R23)</f>
        <v>0</v>
      </c>
      <c r="I19" s="95" t="str">
        <f>+IF(ISBLANK('Funding Info'!JM23),"",'Funding Info'!JM23)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Info'!P24),"",'Funding Info'!P24)</f>
        <v>2387</v>
      </c>
      <c r="G20" s="104" t="str">
        <f>+IF(ISBLANK('Funding Info'!Q24),"",'Funding Info'!Q24)</f>
        <v/>
      </c>
      <c r="H20" s="104">
        <f>+IF(ISBLANK('Funding Info'!R24),"",'Funding Info'!R24)</f>
        <v>2387</v>
      </c>
      <c r="I20" s="95" t="str">
        <f>+IF(ISBLANK('Funding Info'!JM24),"",'Funding Info'!JM24)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Info'!P25),"",'Funding Info'!P25)</f>
        <v/>
      </c>
      <c r="G21" s="104" t="str">
        <f>+IF(ISBLANK('Funding Info'!Q25),"",'Funding Info'!Q25)</f>
        <v/>
      </c>
      <c r="H21" s="104">
        <f>+IF(ISBLANK('Funding Info'!R25),"",'Funding Info'!R25)</f>
        <v>0</v>
      </c>
      <c r="I21" s="95" t="str">
        <f>+IF(ISBLANK('Funding Info'!JM25),"",'Funding Info'!JM25)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Info'!P26),"",'Funding Info'!P26)</f>
        <v/>
      </c>
      <c r="G22" s="104" t="str">
        <f>+IF(ISBLANK('Funding Info'!Q26),"",'Funding Info'!Q26)</f>
        <v/>
      </c>
      <c r="H22" s="104">
        <f>+IF(ISBLANK('Funding Info'!R26),"",'Funding Info'!R26)</f>
        <v>0</v>
      </c>
      <c r="I22" s="95" t="str">
        <f>+IF(ISBLANK('Funding Info'!JM26),"",'Funding Info'!JM26)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Info'!P27),"",'Funding Info'!P27)</f>
        <v/>
      </c>
      <c r="G23" s="104" t="str">
        <f>+IF(ISBLANK('Funding Info'!Q27),"",'Funding Info'!Q27)</f>
        <v/>
      </c>
      <c r="H23" s="104">
        <f>+IF(ISBLANK('Funding Info'!R27),"",'Funding Info'!R27)</f>
        <v>0</v>
      </c>
      <c r="I23" s="95" t="str">
        <f>+IF(ISBLANK('Funding Info'!JM27),"",'Funding Info'!JM27)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Info'!P28),"",'Funding Info'!P28)</f>
        <v/>
      </c>
      <c r="G24" s="104" t="str">
        <f>+IF(ISBLANK('Funding Info'!Q28),"",'Funding Info'!Q28)</f>
        <v/>
      </c>
      <c r="H24" s="104">
        <f>+IF(ISBLANK('Funding Info'!R28),"",'Funding Info'!R28)</f>
        <v>0</v>
      </c>
      <c r="I24" s="95" t="str">
        <f>+IF(ISBLANK('Funding Info'!JM28),"",'Funding Info'!JM28)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Info'!P29),"",'Funding Info'!P29)</f>
        <v/>
      </c>
      <c r="G25" s="104" t="str">
        <f>+IF(ISBLANK('Funding Info'!Q29),"",'Funding Info'!Q29)</f>
        <v/>
      </c>
      <c r="H25" s="104">
        <f>+IF(ISBLANK('Funding Info'!R29),"",'Funding Info'!R29)</f>
        <v>0</v>
      </c>
      <c r="I25" s="95" t="str">
        <f>+IF(ISBLANK('Funding Info'!JM29),"",'Funding Info'!JM29)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Info'!P30),"",'Funding Info'!P30)</f>
        <v/>
      </c>
      <c r="G26" s="104" t="str">
        <f>+IF(ISBLANK('Funding Info'!Q30),"",'Funding Info'!Q30)</f>
        <v/>
      </c>
      <c r="H26" s="104">
        <f>+IF(ISBLANK('Funding Info'!R30),"",'Funding Info'!R30)</f>
        <v>0</v>
      </c>
      <c r="I26" s="95" t="str">
        <f>+IF(ISBLANK('Funding Info'!JM30),"",'Funding Info'!JM30)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Info'!P31),"",'Funding Info'!P31)</f>
        <v/>
      </c>
      <c r="G27" s="104" t="str">
        <f>+IF(ISBLANK('Funding Info'!Q31),"",'Funding Info'!Q31)</f>
        <v/>
      </c>
      <c r="H27" s="104">
        <f>+IF(ISBLANK('Funding Info'!R31),"",'Funding Info'!R31)</f>
        <v>0</v>
      </c>
      <c r="I27" s="95" t="str">
        <f>+IF(ISBLANK('Funding Info'!JM31),"",'Funding Info'!JM31)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Info'!P32),"",'Funding Info'!P32)</f>
        <v>2150</v>
      </c>
      <c r="G28" s="104" t="str">
        <f>+IF(ISBLANK('Funding Info'!Q32),"",'Funding Info'!Q32)</f>
        <v/>
      </c>
      <c r="H28" s="104">
        <f>+IF(ISBLANK('Funding Info'!R32),"",'Funding Info'!R32)</f>
        <v>2150</v>
      </c>
      <c r="I28" s="95" t="str">
        <f>+IF(ISBLANK('Funding Info'!JM32),"",'Funding Info'!JM32)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Info'!P33),"",'Funding Info'!P33)</f>
        <v>2538</v>
      </c>
      <c r="G29" s="104" t="str">
        <f>+IF(ISBLANK('Funding Info'!Q33),"",'Funding Info'!Q33)</f>
        <v/>
      </c>
      <c r="H29" s="104">
        <f>+IF(ISBLANK('Funding Info'!R33),"",'Funding Info'!R33)</f>
        <v>2538</v>
      </c>
      <c r="I29" s="95" t="str">
        <f>+IF(ISBLANK('Funding Info'!JM33),"",'Funding Info'!JM33)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Info'!P35),"",'Funding Info'!P35)</f>
        <v/>
      </c>
      <c r="G30" s="104" t="str">
        <f>+IF(ISBLANK('Funding Info'!Q35),"",'Funding Info'!Q35)</f>
        <v/>
      </c>
      <c r="H30" s="104">
        <f>+IF(ISBLANK('Funding Info'!R35),"",'Funding Info'!R35)</f>
        <v>0</v>
      </c>
      <c r="I30" s="95" t="str">
        <f>+IF(ISBLANK('Funding Info'!JM35),"",'Funding Info'!JM35)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Info'!P36),"",'Funding Info'!P36)</f>
        <v>192328</v>
      </c>
      <c r="G31" s="104">
        <f>+IF(ISBLANK('Funding Info'!Q36),"",'Funding Info'!Q36)</f>
        <v>-918</v>
      </c>
      <c r="H31" s="104">
        <f>+IF(ISBLANK('Funding Info'!R36),"",'Funding Info'!R36)</f>
        <v>191410</v>
      </c>
      <c r="I31" s="95" t="str">
        <f>+IF(ISBLANK('Funding Info'!JM36),"",'Funding Info'!JM36)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Info'!P37),"",'Funding Info'!P37)</f>
        <v/>
      </c>
      <c r="G32" s="104" t="str">
        <f>+IF(ISBLANK('Funding Info'!Q37),"",'Funding Info'!Q37)</f>
        <v/>
      </c>
      <c r="H32" s="104">
        <f>+IF(ISBLANK('Funding Info'!R37),"",'Funding Info'!R37)</f>
        <v>0</v>
      </c>
      <c r="I32" s="95" t="str">
        <f>+IF(ISBLANK('Funding Info'!JM37),"",'Funding Info'!JM37)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Info'!P38),"",'Funding Info'!P38)</f>
        <v/>
      </c>
      <c r="G33" s="104" t="str">
        <f>+IF(ISBLANK('Funding Info'!Q38),"",'Funding Info'!Q38)</f>
        <v/>
      </c>
      <c r="H33" s="104" t="str">
        <f>+IF(ISBLANK('Funding Info'!R38),"",'Funding Info'!R38)</f>
        <v/>
      </c>
      <c r="I33" s="95" t="str">
        <f>+IF(ISBLANK('Funding Info'!JM38),"",'Funding Info'!JM38)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Info'!P39),"",'Funding Info'!P39)</f>
        <v/>
      </c>
      <c r="G34" s="104" t="str">
        <f>+IF(ISBLANK('Funding Info'!Q39),"",'Funding Info'!Q39)</f>
        <v/>
      </c>
      <c r="H34" s="104" t="str">
        <f>+IF(ISBLANK('Funding Info'!R39),"",'Funding Info'!R39)</f>
        <v/>
      </c>
      <c r="I34" s="95" t="str">
        <f>+IF(ISBLANK('Funding Info'!JM39),"",'Funding Info'!JM39)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278456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[1]Overview!B70</f>
        <v>Sawyer County Department of Health &amp; Human Services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[1]Overview!C70</f>
        <v>57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Info'!GW3),"",'Funding Info'!GW3)</f>
        <v>2505</v>
      </c>
      <c r="G5" s="104" t="str">
        <f>+IF(ISBLANK('Funding Info'!GX3),"",'Funding Info'!GX3)</f>
        <v/>
      </c>
      <c r="H5" s="104">
        <f>+IF(ISBLANK('Funding Info'!GY3),"",'Funding Info'!GY3)</f>
        <v>2505</v>
      </c>
      <c r="I5" s="95" t="str">
        <f>+IF(ISBLANK('Funding Info'!LX3),"",'Funding Info'!LX3)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Info'!GW5),"",'Funding Info'!GW5)</f>
        <v/>
      </c>
      <c r="G6" s="104" t="str">
        <f>+IF(ISBLANK('Funding Info'!GX5),"",'Funding Info'!GX5)</f>
        <v/>
      </c>
      <c r="H6" s="104">
        <f>+IF(ISBLANK('Funding Info'!GY5),"",'Funding Info'!GY5)</f>
        <v>0</v>
      </c>
      <c r="I6" s="95" t="str">
        <f>+IF(ISBLANK('Funding Info'!LX5),"",'Funding Info'!LX5)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Info'!GW7),"",'Funding Info'!GW7)</f>
        <v/>
      </c>
      <c r="G7" s="104" t="str">
        <f>+IF(ISBLANK('Funding Info'!GX7),"",'Funding Info'!GX7)</f>
        <v/>
      </c>
      <c r="H7" s="104">
        <f>+IF(ISBLANK('Funding Info'!GY7),"",'Funding Info'!GY7)</f>
        <v>0</v>
      </c>
      <c r="I7" s="95" t="str">
        <f>+IF(ISBLANK('Funding Info'!LX7),"",'Funding Info'!LX7)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Info'!GW8),"",'Funding Info'!GW8)</f>
        <v>26802</v>
      </c>
      <c r="G8" s="104" t="str">
        <f>+IF(ISBLANK('Funding Info'!GX8),"",'Funding Info'!GX8)</f>
        <v/>
      </c>
      <c r="H8" s="104">
        <f>+IF(ISBLANK('Funding Info'!GY8),"",'Funding Info'!GY8)</f>
        <v>26802</v>
      </c>
      <c r="I8" s="95" t="str">
        <f>+IF(ISBLANK('Funding Info'!LX8),"",'Funding Info'!LX8)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Info'!GW9),"",'Funding Info'!GW9)</f>
        <v/>
      </c>
      <c r="G9" s="104" t="str">
        <f>+IF(ISBLANK('Funding Info'!GX9),"",'Funding Info'!GX9)</f>
        <v/>
      </c>
      <c r="H9" s="104">
        <f>+IF(ISBLANK('Funding Info'!GY9),"",'Funding Info'!GY9)</f>
        <v>0</v>
      </c>
      <c r="I9" s="95" t="str">
        <f>+IF(ISBLANK('Funding Info'!LX9),"",'Funding Info'!LX9)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Info'!GW10),"",'Funding Info'!GW10)</f>
        <v/>
      </c>
      <c r="G10" s="104" t="str">
        <f>+IF(ISBLANK('Funding Info'!GX10),"",'Funding Info'!GX10)</f>
        <v/>
      </c>
      <c r="H10" s="104">
        <f>+IF(ISBLANK('Funding Info'!GY10),"",'Funding Info'!GY10)</f>
        <v>0</v>
      </c>
      <c r="I10" s="95" t="str">
        <f>+IF(ISBLANK('Funding Info'!LX10),"",'Funding Info'!LX10)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Info'!GW11),"",'Funding Info'!GW11)</f>
        <v/>
      </c>
      <c r="G11" s="104" t="str">
        <f>+IF(ISBLANK('Funding Info'!GX11),"",'Funding Info'!GX11)</f>
        <v/>
      </c>
      <c r="H11" s="104">
        <f>+IF(ISBLANK('Funding Info'!GY11),"",'Funding Info'!GY11)</f>
        <v>0</v>
      </c>
      <c r="I11" s="95" t="str">
        <f>+IF(ISBLANK('Funding Info'!LX11),"",'Funding Info'!LX11)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Info'!GW13),"",'Funding Info'!GW13)</f>
        <v/>
      </c>
      <c r="G12" s="104" t="str">
        <f>+IF(ISBLANK('Funding Info'!GX13),"",'Funding Info'!GX13)</f>
        <v/>
      </c>
      <c r="H12" s="104">
        <f>+IF(ISBLANK('Funding Info'!GY13),"",'Funding Info'!GY13)</f>
        <v>0</v>
      </c>
      <c r="I12" s="95" t="str">
        <f>+IF(ISBLANK('Funding Info'!LX13),"",'Funding Info'!LX13)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Info'!GW14),"",'Funding Info'!GW14)</f>
        <v/>
      </c>
      <c r="G13" s="104" t="str">
        <f>+IF(ISBLANK('Funding Info'!GX14),"",'Funding Info'!GX14)</f>
        <v/>
      </c>
      <c r="H13" s="104">
        <f>+IF(ISBLANK('Funding Info'!GY14),"",'Funding Info'!GY14)</f>
        <v>0</v>
      </c>
      <c r="I13" s="95" t="str">
        <f>+IF(ISBLANK('Funding Info'!LX14),"",'Funding Info'!LX14)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Info'!GW15),"",'Funding Info'!GW15)</f>
        <v/>
      </c>
      <c r="G14" s="104" t="str">
        <f>+IF(ISBLANK('Funding Info'!GX15),"",'Funding Info'!GX15)</f>
        <v/>
      </c>
      <c r="H14" s="104">
        <f>+IF(ISBLANK('Funding Info'!GY15),"",'Funding Info'!GY15)</f>
        <v>0</v>
      </c>
      <c r="I14" s="95" t="str">
        <f>+IF(ISBLANK('Funding Info'!LX15),"",'Funding Info'!LX15)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Info'!GW16),"",'Funding Info'!GW16)</f>
        <v>7736</v>
      </c>
      <c r="G15" s="104" t="str">
        <f>+IF(ISBLANK('Funding Info'!GX16),"",'Funding Info'!GX16)</f>
        <v/>
      </c>
      <c r="H15" s="104">
        <f>+IF(ISBLANK('Funding Info'!GY16),"",'Funding Info'!GY16)</f>
        <v>7736</v>
      </c>
      <c r="I15" s="95" t="str">
        <f>+IF(ISBLANK('Funding Info'!LX16),"",'Funding Info'!LX16)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Info'!GW17),"",'Funding Info'!GW17)</f>
        <v/>
      </c>
      <c r="G16" s="104" t="str">
        <f>+IF(ISBLANK('Funding Info'!GX17),"",'Funding Info'!GX17)</f>
        <v/>
      </c>
      <c r="H16" s="104">
        <f>+IF(ISBLANK('Funding Info'!GY17),"",'Funding Info'!GY17)</f>
        <v>0</v>
      </c>
      <c r="I16" s="95" t="str">
        <f>+IF(ISBLANK('Funding Info'!LX17),"",'Funding Info'!LX17)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Info'!GW18),"",'Funding Info'!GW18)</f>
        <v>10165</v>
      </c>
      <c r="G17" s="104" t="str">
        <f>+IF(ISBLANK('Funding Info'!GX18),"",'Funding Info'!GX18)</f>
        <v/>
      </c>
      <c r="H17" s="104">
        <f>+IF(ISBLANK('Funding Info'!GY18),"",'Funding Info'!GY18)</f>
        <v>10165</v>
      </c>
      <c r="I17" s="95" t="str">
        <f>+IF(ISBLANK('Funding Info'!LX18),"",'Funding Info'!LX18)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Info'!GW19),"",'Funding Info'!GW19)</f>
        <v/>
      </c>
      <c r="G18" s="104" t="str">
        <f>+IF(ISBLANK('Funding Info'!GX19),"",'Funding Info'!GX19)</f>
        <v/>
      </c>
      <c r="H18" s="104">
        <f>+IF(ISBLANK('Funding Info'!GY19),"",'Funding Info'!GY19)</f>
        <v>0</v>
      </c>
      <c r="I18" s="95" t="str">
        <f>+IF(ISBLANK('Funding Info'!LX19),"",'Funding Info'!LX19)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Info'!GW23),"",'Funding Info'!GW23)</f>
        <v/>
      </c>
      <c r="G19" s="104" t="str">
        <f>+IF(ISBLANK('Funding Info'!GX23),"",'Funding Info'!GX23)</f>
        <v/>
      </c>
      <c r="H19" s="104">
        <f>+IF(ISBLANK('Funding Info'!GY23),"",'Funding Info'!GY23)</f>
        <v>0</v>
      </c>
      <c r="I19" s="95" t="str">
        <f>+IF(ISBLANK('Funding Info'!LX23),"",'Funding Info'!LX23)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Info'!GW24),"",'Funding Info'!GW24)</f>
        <v/>
      </c>
      <c r="G20" s="104" t="str">
        <f>+IF(ISBLANK('Funding Info'!GX24),"",'Funding Info'!GX24)</f>
        <v/>
      </c>
      <c r="H20" s="104">
        <f>+IF(ISBLANK('Funding Info'!GY24),"",'Funding Info'!GY24)</f>
        <v>0</v>
      </c>
      <c r="I20" s="95" t="str">
        <f>+IF(ISBLANK('Funding Info'!LX24),"",'Funding Info'!LX24)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Info'!GW25),"",'Funding Info'!GW25)</f>
        <v/>
      </c>
      <c r="G21" s="104" t="str">
        <f>+IF(ISBLANK('Funding Info'!GX25),"",'Funding Info'!GX25)</f>
        <v/>
      </c>
      <c r="H21" s="104">
        <f>+IF(ISBLANK('Funding Info'!GY25),"",'Funding Info'!GY25)</f>
        <v>0</v>
      </c>
      <c r="I21" s="95" t="str">
        <f>+IF(ISBLANK('Funding Info'!LX25),"",'Funding Info'!LX25)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Info'!GW26),"",'Funding Info'!GW26)</f>
        <v/>
      </c>
      <c r="G22" s="104" t="str">
        <f>+IF(ISBLANK('Funding Info'!GX26),"",'Funding Info'!GX26)</f>
        <v/>
      </c>
      <c r="H22" s="104">
        <f>+IF(ISBLANK('Funding Info'!GY26),"",'Funding Info'!GY26)</f>
        <v>0</v>
      </c>
      <c r="I22" s="95" t="str">
        <f>+IF(ISBLANK('Funding Info'!LX26),"",'Funding Info'!LX26)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Info'!GW27),"",'Funding Info'!GW27)</f>
        <v/>
      </c>
      <c r="G23" s="104" t="str">
        <f>+IF(ISBLANK('Funding Info'!GX27),"",'Funding Info'!GX27)</f>
        <v/>
      </c>
      <c r="H23" s="104">
        <f>+IF(ISBLANK('Funding Info'!GY27),"",'Funding Info'!GY27)</f>
        <v>0</v>
      </c>
      <c r="I23" s="95" t="str">
        <f>+IF(ISBLANK('Funding Info'!LX27),"",'Funding Info'!LX27)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Info'!GW28),"",'Funding Info'!GW28)</f>
        <v/>
      </c>
      <c r="G24" s="104" t="str">
        <f>+IF(ISBLANK('Funding Info'!GX28),"",'Funding Info'!GX28)</f>
        <v/>
      </c>
      <c r="H24" s="104">
        <f>+IF(ISBLANK('Funding Info'!GY28),"",'Funding Info'!GY28)</f>
        <v>0</v>
      </c>
      <c r="I24" s="95" t="str">
        <f>+IF(ISBLANK('Funding Info'!LX28),"",'Funding Info'!LX28)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Info'!GW29),"",'Funding Info'!GW29)</f>
        <v/>
      </c>
      <c r="G25" s="104" t="str">
        <f>+IF(ISBLANK('Funding Info'!GX29),"",'Funding Info'!GX29)</f>
        <v/>
      </c>
      <c r="H25" s="104">
        <f>+IF(ISBLANK('Funding Info'!GY29),"",'Funding Info'!GY29)</f>
        <v>0</v>
      </c>
      <c r="I25" s="95" t="str">
        <f>+IF(ISBLANK('Funding Info'!LX29),"",'Funding Info'!LX29)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Info'!GW30),"",'Funding Info'!GW30)</f>
        <v/>
      </c>
      <c r="G26" s="104" t="str">
        <f>+IF(ISBLANK('Funding Info'!GX30),"",'Funding Info'!GX30)</f>
        <v/>
      </c>
      <c r="H26" s="104">
        <f>+IF(ISBLANK('Funding Info'!GY30),"",'Funding Info'!GY30)</f>
        <v>0</v>
      </c>
      <c r="I26" s="95" t="str">
        <f>+IF(ISBLANK('Funding Info'!LX30),"",'Funding Info'!LX30)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Info'!GW31),"",'Funding Info'!GW31)</f>
        <v/>
      </c>
      <c r="G27" s="104" t="str">
        <f>+IF(ISBLANK('Funding Info'!GX31),"",'Funding Info'!GX31)</f>
        <v/>
      </c>
      <c r="H27" s="104">
        <f>+IF(ISBLANK('Funding Info'!GY31),"",'Funding Info'!GY31)</f>
        <v>0</v>
      </c>
      <c r="I27" s="95" t="str">
        <f>+IF(ISBLANK('Funding Info'!LX31),"",'Funding Info'!LX31)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Info'!GW32),"",'Funding Info'!GW32)</f>
        <v>1019</v>
      </c>
      <c r="G28" s="104" t="str">
        <f>+IF(ISBLANK('Funding Info'!GX32),"",'Funding Info'!GX32)</f>
        <v/>
      </c>
      <c r="H28" s="104">
        <f>+IF(ISBLANK('Funding Info'!GY32),"",'Funding Info'!GY32)</f>
        <v>1019</v>
      </c>
      <c r="I28" s="95" t="str">
        <f>+IF(ISBLANK('Funding Info'!LX32),"",'Funding Info'!LX32)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Info'!GW33),"",'Funding Info'!GW33)</f>
        <v>1802</v>
      </c>
      <c r="G29" s="104" t="str">
        <f>+IF(ISBLANK('Funding Info'!GX33),"",'Funding Info'!GX33)</f>
        <v/>
      </c>
      <c r="H29" s="104">
        <f>+IF(ISBLANK('Funding Info'!GY33),"",'Funding Info'!GY33)</f>
        <v>1802</v>
      </c>
      <c r="I29" s="95" t="str">
        <f>+IF(ISBLANK('Funding Info'!LX33),"",'Funding Info'!LX33)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Info'!GW35),"",'Funding Info'!GW35)</f>
        <v/>
      </c>
      <c r="G30" s="104" t="str">
        <f>+IF(ISBLANK('Funding Info'!GX35),"",'Funding Info'!GX35)</f>
        <v/>
      </c>
      <c r="H30" s="104">
        <f>+IF(ISBLANK('Funding Info'!GY35),"",'Funding Info'!GY35)</f>
        <v>0</v>
      </c>
      <c r="I30" s="95" t="str">
        <f>+IF(ISBLANK('Funding Info'!LX35),"",'Funding Info'!LX35)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Info'!GW36),"",'Funding Info'!GW36)</f>
        <v>90772</v>
      </c>
      <c r="G31" s="104">
        <f>+IF(ISBLANK('Funding Info'!GX36),"",'Funding Info'!GX36)</f>
        <v>-6047</v>
      </c>
      <c r="H31" s="104">
        <f>+IF(ISBLANK('Funding Info'!GY36),"",'Funding Info'!GY36)</f>
        <v>84725</v>
      </c>
      <c r="I31" s="95" t="str">
        <f>+IF(ISBLANK('Funding Info'!LX36),"",'Funding Info'!LX36)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Info'!GW37),"",'Funding Info'!GW37)</f>
        <v/>
      </c>
      <c r="G32" s="104" t="str">
        <f>+IF(ISBLANK('Funding Info'!GX37),"",'Funding Info'!GX37)</f>
        <v/>
      </c>
      <c r="H32" s="104">
        <f>+IF(ISBLANK('Funding Info'!GY37),"",'Funding Info'!GY37)</f>
        <v>0</v>
      </c>
      <c r="I32" s="95" t="str">
        <f>+IF(ISBLANK('Funding Info'!LX37),"",'Funding Info'!LX37)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Info'!GW38),"",'Funding Info'!GW38)</f>
        <v/>
      </c>
      <c r="G33" s="104" t="str">
        <f>+IF(ISBLANK('Funding Info'!GX38),"",'Funding Info'!GX38)</f>
        <v/>
      </c>
      <c r="H33" s="104">
        <f>+IF(ISBLANK('Funding Info'!GY38),"",'Funding Info'!GY38)</f>
        <v>0</v>
      </c>
      <c r="I33" s="95" t="str">
        <f>+IF(ISBLANK('Funding Info'!LX38),"",'Funding Info'!LX38)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Info'!GW39),"",'Funding Info'!GW39)</f>
        <v/>
      </c>
      <c r="G34" s="104" t="str">
        <f>+IF(ISBLANK('Funding Info'!GX39),"",'Funding Info'!GX39)</f>
        <v/>
      </c>
      <c r="H34" s="104">
        <f>+IF(ISBLANK('Funding Info'!GY39),"",'Funding Info'!GY39)</f>
        <v>0</v>
      </c>
      <c r="I34" s="95" t="str">
        <f>+IF(ISBLANK('Funding Info'!LX39),"",'Funding Info'!LX39)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134754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[1]Overview!B71</f>
        <v>Shawano-Menominee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[1]Overview!C71</f>
        <v>58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Info'!GZ3),"",'Funding Info'!GZ3)</f>
        <v>6377</v>
      </c>
      <c r="G5" s="104" t="str">
        <f>+IF(ISBLANK('Funding Info'!HA3),"",'Funding Info'!HA3)</f>
        <v/>
      </c>
      <c r="H5" s="104">
        <f>+IF(ISBLANK('Funding Info'!HB3),"",'Funding Info'!HB3)</f>
        <v>6377</v>
      </c>
      <c r="I5" s="95" t="str">
        <f>+IF(ISBLANK('Funding Info'!LY3),"",'Funding Info'!LY3)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Info'!GZ5),"",'Funding Info'!GZ5)</f>
        <v/>
      </c>
      <c r="G6" s="104" t="str">
        <f>+IF(ISBLANK('Funding Info'!HA5),"",'Funding Info'!HA5)</f>
        <v/>
      </c>
      <c r="H6" s="104">
        <f>+IF(ISBLANK('Funding Info'!HB5),"",'Funding Info'!HB5)</f>
        <v>0</v>
      </c>
      <c r="I6" s="95" t="str">
        <f>+IF(ISBLANK('Funding Info'!LY5),"",'Funding Info'!LY5)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Info'!GZ7),"",'Funding Info'!GZ7)</f>
        <v/>
      </c>
      <c r="G7" s="104" t="str">
        <f>+IF(ISBLANK('Funding Info'!HA7),"",'Funding Info'!HA7)</f>
        <v/>
      </c>
      <c r="H7" s="104">
        <f>+IF(ISBLANK('Funding Info'!HB7),"",'Funding Info'!HB7)</f>
        <v>0</v>
      </c>
      <c r="I7" s="95" t="str">
        <f>+IF(ISBLANK('Funding Info'!LY7),"",'Funding Info'!LY7)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Info'!GZ8),"",'Funding Info'!GZ8)</f>
        <v/>
      </c>
      <c r="G8" s="104" t="str">
        <f>+IF(ISBLANK('Funding Info'!HA8),"",'Funding Info'!HA8)</f>
        <v/>
      </c>
      <c r="H8" s="104">
        <f>+IF(ISBLANK('Funding Info'!HB8),"",'Funding Info'!HB8)</f>
        <v>0</v>
      </c>
      <c r="I8" s="95" t="str">
        <f>+IF(ISBLANK('Funding Info'!LY8),"",'Funding Info'!LY8)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Info'!GZ9),"",'Funding Info'!GZ9)</f>
        <v/>
      </c>
      <c r="G9" s="104" t="str">
        <f>+IF(ISBLANK('Funding Info'!HA9),"",'Funding Info'!HA9)</f>
        <v/>
      </c>
      <c r="H9" s="104">
        <f>+IF(ISBLANK('Funding Info'!HB9),"",'Funding Info'!HB9)</f>
        <v>0</v>
      </c>
      <c r="I9" s="95" t="str">
        <f>+IF(ISBLANK('Funding Info'!LY9),"",'Funding Info'!LY9)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Info'!GZ10),"",'Funding Info'!GZ10)</f>
        <v/>
      </c>
      <c r="G10" s="104" t="str">
        <f>+IF(ISBLANK('Funding Info'!HA10),"",'Funding Info'!HA10)</f>
        <v/>
      </c>
      <c r="H10" s="104">
        <f>+IF(ISBLANK('Funding Info'!HB10),"",'Funding Info'!HB10)</f>
        <v>0</v>
      </c>
      <c r="I10" s="95" t="str">
        <f>+IF(ISBLANK('Funding Info'!LY10),"",'Funding Info'!LY10)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Info'!GZ11),"",'Funding Info'!GZ11)</f>
        <v/>
      </c>
      <c r="G11" s="104" t="str">
        <f>+IF(ISBLANK('Funding Info'!HA11),"",'Funding Info'!HA11)</f>
        <v/>
      </c>
      <c r="H11" s="104">
        <f>+IF(ISBLANK('Funding Info'!HB11),"",'Funding Info'!HB11)</f>
        <v>0</v>
      </c>
      <c r="I11" s="95" t="str">
        <f>+IF(ISBLANK('Funding Info'!LY11),"",'Funding Info'!LY11)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Info'!GZ13),"",'Funding Info'!GZ13)</f>
        <v/>
      </c>
      <c r="G12" s="104" t="str">
        <f>+IF(ISBLANK('Funding Info'!HA13),"",'Funding Info'!HA13)</f>
        <v/>
      </c>
      <c r="H12" s="104">
        <f>+IF(ISBLANK('Funding Info'!HB13),"",'Funding Info'!HB13)</f>
        <v>0</v>
      </c>
      <c r="I12" s="95" t="str">
        <f>+IF(ISBLANK('Funding Info'!LY13),"",'Funding Info'!LY13)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Info'!GZ14),"",'Funding Info'!GZ14)</f>
        <v/>
      </c>
      <c r="G13" s="104" t="str">
        <f>+IF(ISBLANK('Funding Info'!HA14),"",'Funding Info'!HA14)</f>
        <v/>
      </c>
      <c r="H13" s="104">
        <f>+IF(ISBLANK('Funding Info'!HB14),"",'Funding Info'!HB14)</f>
        <v>0</v>
      </c>
      <c r="I13" s="95" t="str">
        <f>+IF(ISBLANK('Funding Info'!LY14),"",'Funding Info'!LY14)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Info'!GZ15),"",'Funding Info'!GZ15)</f>
        <v/>
      </c>
      <c r="G14" s="104" t="str">
        <f>+IF(ISBLANK('Funding Info'!HA15),"",'Funding Info'!HA15)</f>
        <v/>
      </c>
      <c r="H14" s="104">
        <f>+IF(ISBLANK('Funding Info'!HB15),"",'Funding Info'!HB15)</f>
        <v>0</v>
      </c>
      <c r="I14" s="95" t="str">
        <f>+IF(ISBLANK('Funding Info'!LY15),"",'Funding Info'!LY15)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Info'!GZ16),"",'Funding Info'!GZ16)</f>
        <v>13062</v>
      </c>
      <c r="G15" s="104" t="str">
        <f>+IF(ISBLANK('Funding Info'!HA16),"",'Funding Info'!HA16)</f>
        <v/>
      </c>
      <c r="H15" s="104">
        <f>+IF(ISBLANK('Funding Info'!HB16),"",'Funding Info'!HB16)</f>
        <v>13062</v>
      </c>
      <c r="I15" s="95" t="str">
        <f>+IF(ISBLANK('Funding Info'!LY16),"",'Funding Info'!LY16)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Info'!GZ17),"",'Funding Info'!GZ17)</f>
        <v/>
      </c>
      <c r="G16" s="104" t="str">
        <f>+IF(ISBLANK('Funding Info'!HA17),"",'Funding Info'!HA17)</f>
        <v/>
      </c>
      <c r="H16" s="104">
        <f>+IF(ISBLANK('Funding Info'!HB17),"",'Funding Info'!HB17)</f>
        <v>0</v>
      </c>
      <c r="I16" s="95" t="str">
        <f>+IF(ISBLANK('Funding Info'!LY17),"",'Funding Info'!LY17)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Info'!GZ18),"",'Funding Info'!GZ18)</f>
        <v>21515</v>
      </c>
      <c r="G17" s="104" t="str">
        <f>+IF(ISBLANK('Funding Info'!HA18),"",'Funding Info'!HA18)</f>
        <v/>
      </c>
      <c r="H17" s="104">
        <f>+IF(ISBLANK('Funding Info'!HB18),"",'Funding Info'!HB18)</f>
        <v>21515</v>
      </c>
      <c r="I17" s="95" t="str">
        <f>+IF(ISBLANK('Funding Info'!LY18),"",'Funding Info'!LY18)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Info'!GZ19),"",'Funding Info'!GZ19)</f>
        <v/>
      </c>
      <c r="G18" s="104" t="str">
        <f>+IF(ISBLANK('Funding Info'!HA19),"",'Funding Info'!HA19)</f>
        <v/>
      </c>
      <c r="H18" s="104">
        <f>+IF(ISBLANK('Funding Info'!HB19),"",'Funding Info'!HB19)</f>
        <v>0</v>
      </c>
      <c r="I18" s="95" t="str">
        <f>+IF(ISBLANK('Funding Info'!LY19),"",'Funding Info'!LY19)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Info'!GZ23),"",'Funding Info'!GZ23)</f>
        <v/>
      </c>
      <c r="G19" s="104" t="str">
        <f>+IF(ISBLANK('Funding Info'!HA23),"",'Funding Info'!HA23)</f>
        <v/>
      </c>
      <c r="H19" s="104">
        <f>+IF(ISBLANK('Funding Info'!HB23),"",'Funding Info'!HB23)</f>
        <v>0</v>
      </c>
      <c r="I19" s="95" t="str">
        <f>+IF(ISBLANK('Funding Info'!LY23),"",'Funding Info'!LY23)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Info'!GZ24),"",'Funding Info'!GZ24)</f>
        <v/>
      </c>
      <c r="G20" s="104" t="str">
        <f>+IF(ISBLANK('Funding Info'!HA24),"",'Funding Info'!HA24)</f>
        <v/>
      </c>
      <c r="H20" s="104">
        <f>+IF(ISBLANK('Funding Info'!HB24),"",'Funding Info'!HB24)</f>
        <v>0</v>
      </c>
      <c r="I20" s="95" t="str">
        <f>+IF(ISBLANK('Funding Info'!LY24),"",'Funding Info'!LY24)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Info'!GZ25),"",'Funding Info'!GZ25)</f>
        <v/>
      </c>
      <c r="G21" s="104" t="str">
        <f>+IF(ISBLANK('Funding Info'!HA25),"",'Funding Info'!HA25)</f>
        <v/>
      </c>
      <c r="H21" s="104">
        <f>+IF(ISBLANK('Funding Info'!HB25),"",'Funding Info'!HB25)</f>
        <v>0</v>
      </c>
      <c r="I21" s="95" t="str">
        <f>+IF(ISBLANK('Funding Info'!LY25),"",'Funding Info'!LY25)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Info'!GZ26),"",'Funding Info'!GZ26)</f>
        <v/>
      </c>
      <c r="G22" s="104" t="str">
        <f>+IF(ISBLANK('Funding Info'!HA26),"",'Funding Info'!HA26)</f>
        <v/>
      </c>
      <c r="H22" s="104">
        <f>+IF(ISBLANK('Funding Info'!HB26),"",'Funding Info'!HB26)</f>
        <v>0</v>
      </c>
      <c r="I22" s="95" t="str">
        <f>+IF(ISBLANK('Funding Info'!LY26),"",'Funding Info'!LY26)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Info'!GZ27),"",'Funding Info'!GZ27)</f>
        <v/>
      </c>
      <c r="G23" s="104" t="str">
        <f>+IF(ISBLANK('Funding Info'!HA27),"",'Funding Info'!HA27)</f>
        <v/>
      </c>
      <c r="H23" s="104">
        <f>+IF(ISBLANK('Funding Info'!HB27),"",'Funding Info'!HB27)</f>
        <v>0</v>
      </c>
      <c r="I23" s="95" t="str">
        <f>+IF(ISBLANK('Funding Info'!LY27),"",'Funding Info'!LY27)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Info'!GZ28),"",'Funding Info'!GZ28)</f>
        <v/>
      </c>
      <c r="G24" s="104" t="str">
        <f>+IF(ISBLANK('Funding Info'!HA28),"",'Funding Info'!HA28)</f>
        <v/>
      </c>
      <c r="H24" s="104">
        <f>+IF(ISBLANK('Funding Info'!HB28),"",'Funding Info'!HB28)</f>
        <v>0</v>
      </c>
      <c r="I24" s="95" t="str">
        <f>+IF(ISBLANK('Funding Info'!LY28),"",'Funding Info'!LY28)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Info'!GZ29),"",'Funding Info'!GZ29)</f>
        <v/>
      </c>
      <c r="G25" s="104" t="str">
        <f>+IF(ISBLANK('Funding Info'!HA29),"",'Funding Info'!HA29)</f>
        <v/>
      </c>
      <c r="H25" s="104">
        <f>+IF(ISBLANK('Funding Info'!HB29),"",'Funding Info'!HB29)</f>
        <v>0</v>
      </c>
      <c r="I25" s="95" t="str">
        <f>+IF(ISBLANK('Funding Info'!LY29),"",'Funding Info'!LY29)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Info'!GZ30),"",'Funding Info'!GZ30)</f>
        <v/>
      </c>
      <c r="G26" s="104" t="str">
        <f>+IF(ISBLANK('Funding Info'!HA30),"",'Funding Info'!HA30)</f>
        <v/>
      </c>
      <c r="H26" s="104">
        <f>+IF(ISBLANK('Funding Info'!HB30),"",'Funding Info'!HB30)</f>
        <v>0</v>
      </c>
      <c r="I26" s="95" t="str">
        <f>+IF(ISBLANK('Funding Info'!LY30),"",'Funding Info'!LY30)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Info'!GZ31),"",'Funding Info'!GZ31)</f>
        <v/>
      </c>
      <c r="G27" s="104" t="str">
        <f>+IF(ISBLANK('Funding Info'!HA31),"",'Funding Info'!HA31)</f>
        <v/>
      </c>
      <c r="H27" s="104">
        <f>+IF(ISBLANK('Funding Info'!HB31),"",'Funding Info'!HB31)</f>
        <v>0</v>
      </c>
      <c r="I27" s="95" t="str">
        <f>+IF(ISBLANK('Funding Info'!LY31),"",'Funding Info'!LY31)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Info'!GZ32),"",'Funding Info'!GZ32)</f>
        <v>1816</v>
      </c>
      <c r="G28" s="104" t="str">
        <f>+IF(ISBLANK('Funding Info'!HA32),"",'Funding Info'!HA32)</f>
        <v/>
      </c>
      <c r="H28" s="104">
        <f>+IF(ISBLANK('Funding Info'!HB32),"",'Funding Info'!HB32)</f>
        <v>1816</v>
      </c>
      <c r="I28" s="95" t="str">
        <f>+IF(ISBLANK('Funding Info'!LY32),"",'Funding Info'!LY32)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Info'!GZ33),"",'Funding Info'!GZ33)</f>
        <v/>
      </c>
      <c r="G29" s="104" t="str">
        <f>+IF(ISBLANK('Funding Info'!HA33),"",'Funding Info'!HA33)</f>
        <v/>
      </c>
      <c r="H29" s="104">
        <f>+IF(ISBLANK('Funding Info'!HB33),"",'Funding Info'!HB33)</f>
        <v>0</v>
      </c>
      <c r="I29" s="95" t="str">
        <f>+IF(ISBLANK('Funding Info'!LY33),"",'Funding Info'!LY33)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Info'!GZ35),"",'Funding Info'!GZ35)</f>
        <v/>
      </c>
      <c r="G30" s="104" t="str">
        <f>+IF(ISBLANK('Funding Info'!HA35),"",'Funding Info'!HA35)</f>
        <v/>
      </c>
      <c r="H30" s="104">
        <f>+IF(ISBLANK('Funding Info'!HB35),"",'Funding Info'!HB35)</f>
        <v>0</v>
      </c>
      <c r="I30" s="95" t="str">
        <f>+IF(ISBLANK('Funding Info'!LY35),"",'Funding Info'!LY35)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Info'!GZ36),"",'Funding Info'!GZ36)</f>
        <v>177201</v>
      </c>
      <c r="G31" s="104">
        <f>+IF(ISBLANK('Funding Info'!HA36),"",'Funding Info'!HA36)</f>
        <v>1449</v>
      </c>
      <c r="H31" s="104">
        <f>+IF(ISBLANK('Funding Info'!HB36),"",'Funding Info'!HB36)</f>
        <v>178650</v>
      </c>
      <c r="I31" s="95" t="str">
        <f>+IF(ISBLANK('Funding Info'!LY36),"",'Funding Info'!LY36)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Info'!GZ37),"",'Funding Info'!GZ37)</f>
        <v/>
      </c>
      <c r="G32" s="104" t="str">
        <f>+IF(ISBLANK('Funding Info'!HA37),"",'Funding Info'!HA37)</f>
        <v/>
      </c>
      <c r="H32" s="104">
        <f>+IF(ISBLANK('Funding Info'!HB37),"",'Funding Info'!HB37)</f>
        <v>0</v>
      </c>
      <c r="I32" s="95" t="str">
        <f>+IF(ISBLANK('Funding Info'!LY37),"",'Funding Info'!LY37)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Info'!GZ38),"",'Funding Info'!GZ38)</f>
        <v/>
      </c>
      <c r="G33" s="104" t="str">
        <f>+IF(ISBLANK('Funding Info'!HA38),"",'Funding Info'!HA38)</f>
        <v/>
      </c>
      <c r="H33" s="104">
        <f>+IF(ISBLANK('Funding Info'!HB38),"",'Funding Info'!HB38)</f>
        <v>0</v>
      </c>
      <c r="I33" s="95" t="str">
        <f>+IF(ISBLANK('Funding Info'!LY38),"",'Funding Info'!LY38)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Info'!GZ39),"",'Funding Info'!GZ39)</f>
        <v/>
      </c>
      <c r="G34" s="104" t="str">
        <f>+IF(ISBLANK('Funding Info'!HA39),"",'Funding Info'!HA39)</f>
        <v/>
      </c>
      <c r="H34" s="104">
        <f>+IF(ISBLANK('Funding Info'!HB39),"",'Funding Info'!HB39)</f>
        <v>0</v>
      </c>
      <c r="I34" s="95" t="str">
        <f>+IF(ISBLANK('Funding Info'!LY39),"",'Funding Info'!LY39)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221420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10" style="90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[1]Overview!B72</f>
        <v>Sheboygan County Human Services, Division of Public Health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[1]Overview!C72</f>
        <v>59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Info'!HC3),"",'Funding Info'!HC3)</f>
        <v>16766</v>
      </c>
      <c r="G5" s="104" t="str">
        <f>+IF(ISBLANK('Funding Info'!HD3),"",'Funding Info'!HD3)</f>
        <v/>
      </c>
      <c r="H5" s="104">
        <f>+IF(ISBLANK('Funding Info'!HE3),"",'Funding Info'!HE3)</f>
        <v>16766</v>
      </c>
      <c r="I5" s="95" t="str">
        <f>+IF(ISBLANK('Funding Info'!LZ3),"",'Funding Info'!LZ3)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Info'!HC5),"",'Funding Info'!HC5)</f>
        <v/>
      </c>
      <c r="G6" s="104" t="str">
        <f>+IF(ISBLANK('Funding Info'!HD5),"",'Funding Info'!HD5)</f>
        <v/>
      </c>
      <c r="H6" s="104">
        <f>+IF(ISBLANK('Funding Info'!HE5),"",'Funding Info'!HE5)</f>
        <v>0</v>
      </c>
      <c r="I6" s="95" t="str">
        <f>+IF(ISBLANK('Funding Info'!LZ5),"",'Funding Info'!LZ5)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Info'!HC7),"",'Funding Info'!HC7)</f>
        <v/>
      </c>
      <c r="G7" s="104" t="str">
        <f>+IF(ISBLANK('Funding Info'!HD7),"",'Funding Info'!HD7)</f>
        <v/>
      </c>
      <c r="H7" s="104">
        <f>+IF(ISBLANK('Funding Info'!HE7),"",'Funding Info'!HE7)</f>
        <v>0</v>
      </c>
      <c r="I7" s="95" t="str">
        <f>+IF(ISBLANK('Funding Info'!LZ7),"",'Funding Info'!LZ7)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Info'!HC8),"",'Funding Info'!HC8)</f>
        <v/>
      </c>
      <c r="G8" s="104" t="str">
        <f>+IF(ISBLANK('Funding Info'!HD8),"",'Funding Info'!HD8)</f>
        <v/>
      </c>
      <c r="H8" s="104">
        <f>+IF(ISBLANK('Funding Info'!HE8),"",'Funding Info'!HE8)</f>
        <v>0</v>
      </c>
      <c r="I8" s="95" t="str">
        <f>+IF(ISBLANK('Funding Info'!LZ8),"",'Funding Info'!LZ8)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Info'!HC9),"",'Funding Info'!HC9)</f>
        <v/>
      </c>
      <c r="G9" s="104" t="str">
        <f>+IF(ISBLANK('Funding Info'!HD9),"",'Funding Info'!HD9)</f>
        <v/>
      </c>
      <c r="H9" s="104">
        <f>+IF(ISBLANK('Funding Info'!HE9),"",'Funding Info'!HE9)</f>
        <v>0</v>
      </c>
      <c r="I9" s="95" t="str">
        <f>+IF(ISBLANK('Funding Info'!LZ9),"",'Funding Info'!LZ9)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Info'!HC10),"",'Funding Info'!HC10)</f>
        <v/>
      </c>
      <c r="G10" s="104" t="str">
        <f>+IF(ISBLANK('Funding Info'!HD10),"",'Funding Info'!HD10)</f>
        <v/>
      </c>
      <c r="H10" s="104">
        <f>+IF(ISBLANK('Funding Info'!HE10),"",'Funding Info'!HE10)</f>
        <v>0</v>
      </c>
      <c r="I10" s="95" t="str">
        <f>+IF(ISBLANK('Funding Info'!LZ10),"",'Funding Info'!LZ10)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Info'!HC11),"",'Funding Info'!HC11)</f>
        <v/>
      </c>
      <c r="G11" s="104" t="str">
        <f>+IF(ISBLANK('Funding Info'!HD11),"",'Funding Info'!HD11)</f>
        <v/>
      </c>
      <c r="H11" s="104">
        <f>+IF(ISBLANK('Funding Info'!HE11),"",'Funding Info'!HE11)</f>
        <v>0</v>
      </c>
      <c r="I11" s="95" t="str">
        <f>+IF(ISBLANK('Funding Info'!LZ11),"",'Funding Info'!LZ11)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Info'!HC13),"",'Funding Info'!HC13)</f>
        <v/>
      </c>
      <c r="G12" s="104" t="str">
        <f>+IF(ISBLANK('Funding Info'!HD13),"",'Funding Info'!HD13)</f>
        <v/>
      </c>
      <c r="H12" s="104">
        <f>+IF(ISBLANK('Funding Info'!HE13),"",'Funding Info'!HE13)</f>
        <v>0</v>
      </c>
      <c r="I12" s="95" t="str">
        <f>+IF(ISBLANK('Funding Info'!LZ13),"",'Funding Info'!LZ13)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Info'!HC14),"",'Funding Info'!HC14)</f>
        <v/>
      </c>
      <c r="G13" s="104" t="str">
        <f>+IF(ISBLANK('Funding Info'!HD14),"",'Funding Info'!HD14)</f>
        <v/>
      </c>
      <c r="H13" s="104">
        <f>+IF(ISBLANK('Funding Info'!HE14),"",'Funding Info'!HE14)</f>
        <v>0</v>
      </c>
      <c r="I13" s="95" t="str">
        <f>+IF(ISBLANK('Funding Info'!LZ14),"",'Funding Info'!LZ14)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Info'!HC15),"",'Funding Info'!HC15)</f>
        <v/>
      </c>
      <c r="G14" s="104" t="str">
        <f>+IF(ISBLANK('Funding Info'!HD15),"",'Funding Info'!HD15)</f>
        <v/>
      </c>
      <c r="H14" s="104">
        <f>+IF(ISBLANK('Funding Info'!HE15),"",'Funding Info'!HE15)</f>
        <v>0</v>
      </c>
      <c r="I14" s="95" t="str">
        <f>+IF(ISBLANK('Funding Info'!LZ15),"",'Funding Info'!LZ15)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Info'!HC16),"",'Funding Info'!HC16)</f>
        <v>23817</v>
      </c>
      <c r="G15" s="104" t="str">
        <f>+IF(ISBLANK('Funding Info'!HD16),"",'Funding Info'!HD16)</f>
        <v/>
      </c>
      <c r="H15" s="104">
        <f>+IF(ISBLANK('Funding Info'!HE16),"",'Funding Info'!HE16)</f>
        <v>23817</v>
      </c>
      <c r="I15" s="95" t="str">
        <f>+IF(ISBLANK('Funding Info'!LZ16),"",'Funding Info'!LZ16)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Info'!HC17),"",'Funding Info'!HC17)</f>
        <v/>
      </c>
      <c r="G16" s="104" t="str">
        <f>+IF(ISBLANK('Funding Info'!HD17),"",'Funding Info'!HD17)</f>
        <v/>
      </c>
      <c r="H16" s="104">
        <f>+IF(ISBLANK('Funding Info'!HE17),"",'Funding Info'!HE17)</f>
        <v>0</v>
      </c>
      <c r="I16" s="95" t="str">
        <f>+IF(ISBLANK('Funding Info'!LZ17),"",'Funding Info'!LZ17)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Info'!HC18),"",'Funding Info'!HC18)</f>
        <v>36511</v>
      </c>
      <c r="G17" s="104" t="str">
        <f>+IF(ISBLANK('Funding Info'!HD18),"",'Funding Info'!HD18)</f>
        <v/>
      </c>
      <c r="H17" s="104">
        <f>+IF(ISBLANK('Funding Info'!HE18),"",'Funding Info'!HE18)</f>
        <v>36511</v>
      </c>
      <c r="I17" s="95" t="str">
        <f>+IF(ISBLANK('Funding Info'!LZ18),"",'Funding Info'!LZ18)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Info'!HC19),"",'Funding Info'!HC19)</f>
        <v/>
      </c>
      <c r="G18" s="104" t="str">
        <f>+IF(ISBLANK('Funding Info'!HD19),"",'Funding Info'!HD19)</f>
        <v/>
      </c>
      <c r="H18" s="104">
        <f>+IF(ISBLANK('Funding Info'!HE19),"",'Funding Info'!HE19)</f>
        <v>0</v>
      </c>
      <c r="I18" s="95" t="str">
        <f>+IF(ISBLANK('Funding Info'!LZ19),"",'Funding Info'!LZ19)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Info'!HC23),"",'Funding Info'!HC23)</f>
        <v/>
      </c>
      <c r="G19" s="104" t="str">
        <f>+IF(ISBLANK('Funding Info'!HD23),"",'Funding Info'!HD23)</f>
        <v/>
      </c>
      <c r="H19" s="104">
        <f>+IF(ISBLANK('Funding Info'!HE23),"",'Funding Info'!HE23)</f>
        <v>0</v>
      </c>
      <c r="I19" s="95" t="str">
        <f>+IF(ISBLANK('Funding Info'!LZ23),"",'Funding Info'!LZ23)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Info'!HC24),"",'Funding Info'!HC24)</f>
        <v/>
      </c>
      <c r="G20" s="104" t="str">
        <f>+IF(ISBLANK('Funding Info'!HD24),"",'Funding Info'!HD24)</f>
        <v/>
      </c>
      <c r="H20" s="104">
        <f>+IF(ISBLANK('Funding Info'!HE24),"",'Funding Info'!HE24)</f>
        <v>0</v>
      </c>
      <c r="I20" s="95" t="str">
        <f>+IF(ISBLANK('Funding Info'!LZ24),"",'Funding Info'!LZ24)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Info'!HC25),"",'Funding Info'!HC25)</f>
        <v/>
      </c>
      <c r="G21" s="104" t="str">
        <f>+IF(ISBLANK('Funding Info'!HD25),"",'Funding Info'!HD25)</f>
        <v/>
      </c>
      <c r="H21" s="104">
        <f>+IF(ISBLANK('Funding Info'!HE25),"",'Funding Info'!HE25)</f>
        <v>0</v>
      </c>
      <c r="I21" s="95" t="str">
        <f>+IF(ISBLANK('Funding Info'!LZ25),"",'Funding Info'!LZ25)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Info'!HC26),"",'Funding Info'!HC26)</f>
        <v/>
      </c>
      <c r="G22" s="104" t="str">
        <f>+IF(ISBLANK('Funding Info'!HD26),"",'Funding Info'!HD26)</f>
        <v/>
      </c>
      <c r="H22" s="104">
        <f>+IF(ISBLANK('Funding Info'!HE26),"",'Funding Info'!HE26)</f>
        <v>0</v>
      </c>
      <c r="I22" s="95" t="str">
        <f>+IF(ISBLANK('Funding Info'!LZ26),"",'Funding Info'!LZ26)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Info'!HC27),"",'Funding Info'!HC27)</f>
        <v/>
      </c>
      <c r="G23" s="104" t="str">
        <f>+IF(ISBLANK('Funding Info'!HD27),"",'Funding Info'!HD27)</f>
        <v/>
      </c>
      <c r="H23" s="104">
        <f>+IF(ISBLANK('Funding Info'!HE27),"",'Funding Info'!HE27)</f>
        <v>0</v>
      </c>
      <c r="I23" s="95" t="str">
        <f>+IF(ISBLANK('Funding Info'!LZ27),"",'Funding Info'!LZ27)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Info'!HC28),"",'Funding Info'!HC28)</f>
        <v/>
      </c>
      <c r="G24" s="104" t="str">
        <f>+IF(ISBLANK('Funding Info'!HD28),"",'Funding Info'!HD28)</f>
        <v/>
      </c>
      <c r="H24" s="104">
        <f>+IF(ISBLANK('Funding Info'!HE28),"",'Funding Info'!HE28)</f>
        <v>0</v>
      </c>
      <c r="I24" s="95" t="str">
        <f>+IF(ISBLANK('Funding Info'!LZ28),"",'Funding Info'!LZ28)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Info'!HC29),"",'Funding Info'!HC29)</f>
        <v/>
      </c>
      <c r="G25" s="104" t="str">
        <f>+IF(ISBLANK('Funding Info'!HD29),"",'Funding Info'!HD29)</f>
        <v/>
      </c>
      <c r="H25" s="104">
        <f>+IF(ISBLANK('Funding Info'!HE29),"",'Funding Info'!HE29)</f>
        <v>0</v>
      </c>
      <c r="I25" s="95" t="str">
        <f>+IF(ISBLANK('Funding Info'!LZ29),"",'Funding Info'!LZ29)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Info'!HC30),"",'Funding Info'!HC30)</f>
        <v/>
      </c>
      <c r="G26" s="104" t="str">
        <f>+IF(ISBLANK('Funding Info'!HD30),"",'Funding Info'!HD30)</f>
        <v/>
      </c>
      <c r="H26" s="104">
        <f>+IF(ISBLANK('Funding Info'!HE30),"",'Funding Info'!HE30)</f>
        <v>0</v>
      </c>
      <c r="I26" s="95" t="str">
        <f>+IF(ISBLANK('Funding Info'!LZ30),"",'Funding Info'!LZ30)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Info'!HC31),"",'Funding Info'!HC31)</f>
        <v/>
      </c>
      <c r="G27" s="104" t="str">
        <f>+IF(ISBLANK('Funding Info'!HD31),"",'Funding Info'!HD31)</f>
        <v/>
      </c>
      <c r="H27" s="104">
        <f>+IF(ISBLANK('Funding Info'!HE31),"",'Funding Info'!HE31)</f>
        <v>0</v>
      </c>
      <c r="I27" s="95" t="str">
        <f>+IF(ISBLANK('Funding Info'!LZ31),"",'Funding Info'!LZ31)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Info'!HC32),"",'Funding Info'!HC32)</f>
        <v>3510</v>
      </c>
      <c r="G28" s="104" t="str">
        <f>+IF(ISBLANK('Funding Info'!HD32),"",'Funding Info'!HD32)</f>
        <v/>
      </c>
      <c r="H28" s="104">
        <f>+IF(ISBLANK('Funding Info'!HE32),"",'Funding Info'!HE32)</f>
        <v>3510</v>
      </c>
      <c r="I28" s="95" t="str">
        <f>+IF(ISBLANK('Funding Info'!LZ32),"",'Funding Info'!LZ32)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Info'!HC33),"",'Funding Info'!HC33)</f>
        <v>3357</v>
      </c>
      <c r="G29" s="104" t="str">
        <f>+IF(ISBLANK('Funding Info'!HD33),"",'Funding Info'!HD33)</f>
        <v/>
      </c>
      <c r="H29" s="104">
        <f>+IF(ISBLANK('Funding Info'!HE33),"",'Funding Info'!HE33)</f>
        <v>3357</v>
      </c>
      <c r="I29" s="95" t="str">
        <f>+IF(ISBLANK('Funding Info'!LZ33),"",'Funding Info'!LZ33)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Info'!HC35),"",'Funding Info'!HC35)</f>
        <v/>
      </c>
      <c r="G30" s="104" t="str">
        <f>+IF(ISBLANK('Funding Info'!HD35),"",'Funding Info'!HD35)</f>
        <v/>
      </c>
      <c r="H30" s="104">
        <f>+IF(ISBLANK('Funding Info'!HE35),"",'Funding Info'!HE35)</f>
        <v>0</v>
      </c>
      <c r="I30" s="95" t="str">
        <f>+IF(ISBLANK('Funding Info'!LZ35),"",'Funding Info'!LZ35)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Info'!HC36),"",'Funding Info'!HC36)</f>
        <v>431689</v>
      </c>
      <c r="G31" s="104">
        <f>+IF(ISBLANK('Funding Info'!HD36),"",'Funding Info'!HD36)</f>
        <v>-18514</v>
      </c>
      <c r="H31" s="104">
        <f>+IF(ISBLANK('Funding Info'!HE36),"",'Funding Info'!HE36)</f>
        <v>413175</v>
      </c>
      <c r="I31" s="95" t="str">
        <f>+IF(ISBLANK('Funding Info'!LZ36),"",'Funding Info'!LZ36)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Info'!HC37),"",'Funding Info'!HC37)</f>
        <v/>
      </c>
      <c r="G32" s="104" t="str">
        <f>+IF(ISBLANK('Funding Info'!HD37),"",'Funding Info'!HD37)</f>
        <v/>
      </c>
      <c r="H32" s="104">
        <f>+IF(ISBLANK('Funding Info'!HE37),"",'Funding Info'!HE37)</f>
        <v>0</v>
      </c>
      <c r="I32" s="95" t="str">
        <f>+IF(ISBLANK('Funding Info'!LZ37),"",'Funding Info'!LZ37)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Info'!HC38),"",'Funding Info'!HC38)</f>
        <v/>
      </c>
      <c r="G33" s="104" t="str">
        <f>+IF(ISBLANK('Funding Info'!HD38),"",'Funding Info'!HD38)</f>
        <v/>
      </c>
      <c r="H33" s="104">
        <f>+IF(ISBLANK('Funding Info'!HE38),"",'Funding Info'!HE38)</f>
        <v>0</v>
      </c>
      <c r="I33" s="95" t="str">
        <f>+IF(ISBLANK('Funding Info'!LZ38),"",'Funding Info'!LZ38)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Info'!HC39),"",'Funding Info'!HC39)</f>
        <v/>
      </c>
      <c r="G34" s="104" t="str">
        <f>+IF(ISBLANK('Funding Info'!HD39),"",'Funding Info'!HD39)</f>
        <v/>
      </c>
      <c r="H34" s="104">
        <f>+IF(ISBLANK('Funding Info'!HE39),"",'Funding Info'!HE39)</f>
        <v>0</v>
      </c>
      <c r="I34" s="95" t="str">
        <f>+IF(ISBLANK('Funding Info'!LZ39),"",'Funding Info'!LZ39)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497136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10.140625" style="90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[1]Overview!B73</f>
        <v>South Milwaukee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[1]Overview!C73</f>
        <v>655522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Info'!HF3),"",'Funding Info'!HF3)</f>
        <v>3736</v>
      </c>
      <c r="G5" s="104" t="str">
        <f>+IF(ISBLANK('Funding Info'!HG3),"",'Funding Info'!HG3)</f>
        <v/>
      </c>
      <c r="H5" s="104">
        <f>+IF(ISBLANK('Funding Info'!HH3),"",'Funding Info'!HH3)</f>
        <v>3736</v>
      </c>
      <c r="I5" s="95" t="str">
        <f>+IF(ISBLANK('Funding Info'!MA3),"",'Funding Info'!MA3)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Info'!HF5),"",'Funding Info'!HF5)</f>
        <v/>
      </c>
      <c r="G6" s="104" t="str">
        <f>+IF(ISBLANK('Funding Info'!HG5),"",'Funding Info'!HG5)</f>
        <v/>
      </c>
      <c r="H6" s="104">
        <f>+IF(ISBLANK('Funding Info'!HH5),"",'Funding Info'!HH5)</f>
        <v>0</v>
      </c>
      <c r="I6" s="95" t="str">
        <f>+IF(ISBLANK('Funding Info'!MA5),"",'Funding Info'!MA5)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Info'!HF7),"",'Funding Info'!HF7)</f>
        <v/>
      </c>
      <c r="G7" s="104" t="str">
        <f>+IF(ISBLANK('Funding Info'!HG7),"",'Funding Info'!HG7)</f>
        <v/>
      </c>
      <c r="H7" s="104">
        <f>+IF(ISBLANK('Funding Info'!HH7),"",'Funding Info'!HH7)</f>
        <v>0</v>
      </c>
      <c r="I7" s="95" t="str">
        <f>+IF(ISBLANK('Funding Info'!MA7),"",'Funding Info'!MA7)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Info'!HF8),"",'Funding Info'!HF8)</f>
        <v/>
      </c>
      <c r="G8" s="104" t="str">
        <f>+IF(ISBLANK('Funding Info'!HG8),"",'Funding Info'!HG8)</f>
        <v/>
      </c>
      <c r="H8" s="104">
        <f>+IF(ISBLANK('Funding Info'!HH8),"",'Funding Info'!HH8)</f>
        <v>0</v>
      </c>
      <c r="I8" s="95" t="str">
        <f>+IF(ISBLANK('Funding Info'!MA8),"",'Funding Info'!MA8)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Info'!HF9),"",'Funding Info'!HF9)</f>
        <v/>
      </c>
      <c r="G9" s="104" t="str">
        <f>+IF(ISBLANK('Funding Info'!HG9),"",'Funding Info'!HG9)</f>
        <v/>
      </c>
      <c r="H9" s="104">
        <f>+IF(ISBLANK('Funding Info'!HH9),"",'Funding Info'!HH9)</f>
        <v>0</v>
      </c>
      <c r="I9" s="95" t="str">
        <f>+IF(ISBLANK('Funding Info'!MA9),"",'Funding Info'!MA9)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Info'!HF10),"",'Funding Info'!HF10)</f>
        <v/>
      </c>
      <c r="G10" s="104" t="str">
        <f>+IF(ISBLANK('Funding Info'!HG10),"",'Funding Info'!HG10)</f>
        <v/>
      </c>
      <c r="H10" s="104">
        <f>+IF(ISBLANK('Funding Info'!HH10),"",'Funding Info'!HH10)</f>
        <v>0</v>
      </c>
      <c r="I10" s="95" t="str">
        <f>+IF(ISBLANK('Funding Info'!MA10),"",'Funding Info'!MA10)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Info'!HF11),"",'Funding Info'!HF11)</f>
        <v/>
      </c>
      <c r="G11" s="104" t="str">
        <f>+IF(ISBLANK('Funding Info'!HG11),"",'Funding Info'!HG11)</f>
        <v/>
      </c>
      <c r="H11" s="104">
        <f>+IF(ISBLANK('Funding Info'!HH11),"",'Funding Info'!HH11)</f>
        <v>0</v>
      </c>
      <c r="I11" s="95" t="str">
        <f>+IF(ISBLANK('Funding Info'!MA11),"",'Funding Info'!MA11)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Info'!HF13),"",'Funding Info'!HF13)</f>
        <v/>
      </c>
      <c r="G12" s="104" t="str">
        <f>+IF(ISBLANK('Funding Info'!HG13),"",'Funding Info'!HG13)</f>
        <v/>
      </c>
      <c r="H12" s="104">
        <f>+IF(ISBLANK('Funding Info'!HH13),"",'Funding Info'!HH13)</f>
        <v>0</v>
      </c>
      <c r="I12" s="95" t="str">
        <f>+IF(ISBLANK('Funding Info'!MA13),"",'Funding Info'!MA13)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Info'!HF14),"",'Funding Info'!HF14)</f>
        <v/>
      </c>
      <c r="G13" s="104" t="str">
        <f>+IF(ISBLANK('Funding Info'!HG14),"",'Funding Info'!HG14)</f>
        <v/>
      </c>
      <c r="H13" s="104">
        <f>+IF(ISBLANK('Funding Info'!HH14),"",'Funding Info'!HH14)</f>
        <v>0</v>
      </c>
      <c r="I13" s="95" t="str">
        <f>+IF(ISBLANK('Funding Info'!MA14),"",'Funding Info'!MA14)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Info'!HF15),"",'Funding Info'!HF15)</f>
        <v/>
      </c>
      <c r="G14" s="104" t="str">
        <f>+IF(ISBLANK('Funding Info'!HG15),"",'Funding Info'!HG15)</f>
        <v/>
      </c>
      <c r="H14" s="104">
        <f>+IF(ISBLANK('Funding Info'!HH15),"",'Funding Info'!HH15)</f>
        <v>0</v>
      </c>
      <c r="I14" s="95" t="str">
        <f>+IF(ISBLANK('Funding Info'!MA15),"",'Funding Info'!MA15)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Info'!HF16),"",'Funding Info'!HF16)</f>
        <v>7181</v>
      </c>
      <c r="G15" s="104" t="str">
        <f>+IF(ISBLANK('Funding Info'!HG16),"",'Funding Info'!HG16)</f>
        <v/>
      </c>
      <c r="H15" s="104">
        <f>+IF(ISBLANK('Funding Info'!HH16),"",'Funding Info'!HH16)</f>
        <v>7181</v>
      </c>
      <c r="I15" s="95" t="str">
        <f>+IF(ISBLANK('Funding Info'!MA16),"",'Funding Info'!MA16)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Info'!HF17),"",'Funding Info'!HF17)</f>
        <v/>
      </c>
      <c r="G16" s="104" t="str">
        <f>+IF(ISBLANK('Funding Info'!HG17),"",'Funding Info'!HG17)</f>
        <v/>
      </c>
      <c r="H16" s="104">
        <f>+IF(ISBLANK('Funding Info'!HH17),"",'Funding Info'!HH17)</f>
        <v>0</v>
      </c>
      <c r="I16" s="95" t="str">
        <f>+IF(ISBLANK('Funding Info'!MA17),"",'Funding Info'!MA17)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Info'!HF18),"",'Funding Info'!HF18)</f>
        <v>9760</v>
      </c>
      <c r="G17" s="104" t="str">
        <f>+IF(ISBLANK('Funding Info'!HG18),"",'Funding Info'!HG18)</f>
        <v/>
      </c>
      <c r="H17" s="104">
        <f>+IF(ISBLANK('Funding Info'!HH18),"",'Funding Info'!HH18)</f>
        <v>9760</v>
      </c>
      <c r="I17" s="95" t="str">
        <f>+IF(ISBLANK('Funding Info'!MA18),"",'Funding Info'!MA18)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Info'!HF19),"",'Funding Info'!HF19)</f>
        <v/>
      </c>
      <c r="G18" s="104" t="str">
        <f>+IF(ISBLANK('Funding Info'!HG19),"",'Funding Info'!HG19)</f>
        <v/>
      </c>
      <c r="H18" s="104">
        <f>+IF(ISBLANK('Funding Info'!HH19),"",'Funding Info'!HH19)</f>
        <v>0</v>
      </c>
      <c r="I18" s="95" t="str">
        <f>+IF(ISBLANK('Funding Info'!MA19),"",'Funding Info'!MA19)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Info'!HF23),"",'Funding Info'!HF23)</f>
        <v/>
      </c>
      <c r="G19" s="104" t="str">
        <f>+IF(ISBLANK('Funding Info'!HG23),"",'Funding Info'!HG23)</f>
        <v/>
      </c>
      <c r="H19" s="104">
        <f>+IF(ISBLANK('Funding Info'!HH23),"",'Funding Info'!HH23)</f>
        <v>0</v>
      </c>
      <c r="I19" s="95" t="str">
        <f>+IF(ISBLANK('Funding Info'!MA23),"",'Funding Info'!MA23)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Info'!HF24),"",'Funding Info'!HF24)</f>
        <v/>
      </c>
      <c r="G20" s="104" t="str">
        <f>+IF(ISBLANK('Funding Info'!HG24),"",'Funding Info'!HG24)</f>
        <v/>
      </c>
      <c r="H20" s="104">
        <f>+IF(ISBLANK('Funding Info'!HH24),"",'Funding Info'!HH24)</f>
        <v>0</v>
      </c>
      <c r="I20" s="95" t="str">
        <f>+IF(ISBLANK('Funding Info'!MA24),"",'Funding Info'!MA24)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Info'!HF25),"",'Funding Info'!HF25)</f>
        <v/>
      </c>
      <c r="G21" s="104" t="str">
        <f>+IF(ISBLANK('Funding Info'!HG25),"",'Funding Info'!HG25)</f>
        <v/>
      </c>
      <c r="H21" s="104">
        <f>+IF(ISBLANK('Funding Info'!HH25),"",'Funding Info'!HH25)</f>
        <v>0</v>
      </c>
      <c r="I21" s="95" t="str">
        <f>+IF(ISBLANK('Funding Info'!MA25),"",'Funding Info'!MA25)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Info'!HF26),"",'Funding Info'!HF26)</f>
        <v/>
      </c>
      <c r="G22" s="104" t="str">
        <f>+IF(ISBLANK('Funding Info'!HG26),"",'Funding Info'!HG26)</f>
        <v/>
      </c>
      <c r="H22" s="104">
        <f>+IF(ISBLANK('Funding Info'!HH26),"",'Funding Info'!HH26)</f>
        <v>0</v>
      </c>
      <c r="I22" s="95" t="str">
        <f>+IF(ISBLANK('Funding Info'!MA26),"",'Funding Info'!MA26)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Info'!HF27),"",'Funding Info'!HF27)</f>
        <v/>
      </c>
      <c r="G23" s="104" t="str">
        <f>+IF(ISBLANK('Funding Info'!HG27),"",'Funding Info'!HG27)</f>
        <v/>
      </c>
      <c r="H23" s="104">
        <f>+IF(ISBLANK('Funding Info'!HH27),"",'Funding Info'!HH27)</f>
        <v>0</v>
      </c>
      <c r="I23" s="95" t="str">
        <f>+IF(ISBLANK('Funding Info'!MA27),"",'Funding Info'!MA27)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Info'!HF28),"",'Funding Info'!HF28)</f>
        <v/>
      </c>
      <c r="G24" s="104" t="str">
        <f>+IF(ISBLANK('Funding Info'!HG28),"",'Funding Info'!HG28)</f>
        <v/>
      </c>
      <c r="H24" s="104">
        <f>+IF(ISBLANK('Funding Info'!HH28),"",'Funding Info'!HH28)</f>
        <v>0</v>
      </c>
      <c r="I24" s="95" t="str">
        <f>+IF(ISBLANK('Funding Info'!MA28),"",'Funding Info'!MA28)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Info'!HF29),"",'Funding Info'!HF29)</f>
        <v/>
      </c>
      <c r="G25" s="104" t="str">
        <f>+IF(ISBLANK('Funding Info'!HG29),"",'Funding Info'!HG29)</f>
        <v/>
      </c>
      <c r="H25" s="104">
        <f>+IF(ISBLANK('Funding Info'!HH29),"",'Funding Info'!HH29)</f>
        <v>0</v>
      </c>
      <c r="I25" s="95" t="str">
        <f>+IF(ISBLANK('Funding Info'!MA29),"",'Funding Info'!MA29)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Info'!HF30),"",'Funding Info'!HF30)</f>
        <v/>
      </c>
      <c r="G26" s="104" t="str">
        <f>+IF(ISBLANK('Funding Info'!HG30),"",'Funding Info'!HG30)</f>
        <v/>
      </c>
      <c r="H26" s="104">
        <f>+IF(ISBLANK('Funding Info'!HH30),"",'Funding Info'!HH30)</f>
        <v>0</v>
      </c>
      <c r="I26" s="95" t="str">
        <f>+IF(ISBLANK('Funding Info'!MA30),"",'Funding Info'!MA30)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Info'!HF31),"",'Funding Info'!HF31)</f>
        <v/>
      </c>
      <c r="G27" s="104" t="str">
        <f>+IF(ISBLANK('Funding Info'!HG31),"",'Funding Info'!HG31)</f>
        <v/>
      </c>
      <c r="H27" s="104">
        <f>+IF(ISBLANK('Funding Info'!HH31),"",'Funding Info'!HH31)</f>
        <v>0</v>
      </c>
      <c r="I27" s="95" t="str">
        <f>+IF(ISBLANK('Funding Info'!MA31),"",'Funding Info'!MA31)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Info'!HF32),"",'Funding Info'!HF32)</f>
        <v/>
      </c>
      <c r="G28" s="104" t="str">
        <f>+IF(ISBLANK('Funding Info'!HG32),"",'Funding Info'!HG32)</f>
        <v/>
      </c>
      <c r="H28" s="104">
        <f>+IF(ISBLANK('Funding Info'!HH32),"",'Funding Info'!HH32)</f>
        <v>0</v>
      </c>
      <c r="I28" s="95" t="str">
        <f>+IF(ISBLANK('Funding Info'!MA32),"",'Funding Info'!MA32)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Info'!HF33),"",'Funding Info'!HF33)</f>
        <v/>
      </c>
      <c r="G29" s="104" t="str">
        <f>+IF(ISBLANK('Funding Info'!HG33),"",'Funding Info'!HG33)</f>
        <v/>
      </c>
      <c r="H29" s="104">
        <f>+IF(ISBLANK('Funding Info'!HH33),"",'Funding Info'!HH33)</f>
        <v>0</v>
      </c>
      <c r="I29" s="95" t="str">
        <f>+IF(ISBLANK('Funding Info'!MA33),"",'Funding Info'!MA33)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Info'!HF35),"",'Funding Info'!HF35)</f>
        <v/>
      </c>
      <c r="G30" s="104" t="str">
        <f>+IF(ISBLANK('Funding Info'!HG35),"",'Funding Info'!HG35)</f>
        <v/>
      </c>
      <c r="H30" s="104">
        <f>+IF(ISBLANK('Funding Info'!HH35),"",'Funding Info'!HH35)</f>
        <v>0</v>
      </c>
      <c r="I30" s="95" t="str">
        <f>+IF(ISBLANK('Funding Info'!MA35),"",'Funding Info'!MA35)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Info'!HF36),"",'Funding Info'!HF36)</f>
        <v/>
      </c>
      <c r="G31" s="104" t="str">
        <f>+IF(ISBLANK('Funding Info'!HG36),"",'Funding Info'!HG36)</f>
        <v/>
      </c>
      <c r="H31" s="104">
        <f>+IF(ISBLANK('Funding Info'!HH36),"",'Funding Info'!HH36)</f>
        <v>0</v>
      </c>
      <c r="I31" s="95" t="str">
        <f>+IF(ISBLANK('Funding Info'!MA36),"",'Funding Info'!MA36)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Info'!HF37),"",'Funding Info'!HF37)</f>
        <v/>
      </c>
      <c r="G32" s="104" t="str">
        <f>+IF(ISBLANK('Funding Info'!HG37),"",'Funding Info'!HG37)</f>
        <v/>
      </c>
      <c r="H32" s="104">
        <f>+IF(ISBLANK('Funding Info'!HH37),"",'Funding Info'!HH37)</f>
        <v>0</v>
      </c>
      <c r="I32" s="95" t="str">
        <f>+IF(ISBLANK('Funding Info'!MA37),"",'Funding Info'!MA37)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Info'!HF38),"",'Funding Info'!HF38)</f>
        <v/>
      </c>
      <c r="G33" s="104" t="str">
        <f>+IF(ISBLANK('Funding Info'!HG38),"",'Funding Info'!HG38)</f>
        <v/>
      </c>
      <c r="H33" s="104">
        <f>+IF(ISBLANK('Funding Info'!HH38),"",'Funding Info'!HH38)</f>
        <v>0</v>
      </c>
      <c r="I33" s="95" t="str">
        <f>+IF(ISBLANK('Funding Info'!MA38),"",'Funding Info'!MA38)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Info'!HF39),"",'Funding Info'!HF39)</f>
        <v/>
      </c>
      <c r="G34" s="104" t="str">
        <f>+IF(ISBLANK('Funding Info'!HG39),"",'Funding Info'!HG39)</f>
        <v/>
      </c>
      <c r="H34" s="104">
        <f>+IF(ISBLANK('Funding Info'!HH39),"",'Funding Info'!HH39)</f>
        <v>0</v>
      </c>
      <c r="I34" s="95" t="str">
        <f>+IF(ISBLANK('Funding Info'!MA39),"",'Funding Info'!MA39)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20677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10.28515625" style="90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[1]Overview!B74</f>
        <v>St Croix County Department of Health &amp; Human Services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[1]Overview!C74</f>
        <v>55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Info'!HI3),"",'Funding Info'!HI3)</f>
        <v>4551</v>
      </c>
      <c r="G5" s="104" t="str">
        <f>+IF(ISBLANK('Funding Info'!HJ3),"",'Funding Info'!HJ3)</f>
        <v/>
      </c>
      <c r="H5" s="104">
        <f>+IF(ISBLANK('Funding Info'!HK3),"",'Funding Info'!HK3)</f>
        <v>4551</v>
      </c>
      <c r="I5" s="95" t="str">
        <f>+IF(ISBLANK('Funding Info'!MB3),"",'Funding Info'!MB3)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Info'!HI5),"",'Funding Info'!HI5)</f>
        <v/>
      </c>
      <c r="G6" s="104" t="str">
        <f>+IF(ISBLANK('Funding Info'!HJ5),"",'Funding Info'!HJ5)</f>
        <v/>
      </c>
      <c r="H6" s="104">
        <f>+IF(ISBLANK('Funding Info'!HK5),"",'Funding Info'!HK5)</f>
        <v>0</v>
      </c>
      <c r="I6" s="95" t="str">
        <f>+IF(ISBLANK('Funding Info'!MB5),"",'Funding Info'!MB5)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Info'!HI7),"",'Funding Info'!HI7)</f>
        <v/>
      </c>
      <c r="G7" s="104" t="str">
        <f>+IF(ISBLANK('Funding Info'!HJ7),"",'Funding Info'!HJ7)</f>
        <v/>
      </c>
      <c r="H7" s="104">
        <f>+IF(ISBLANK('Funding Info'!HK7),"",'Funding Info'!HK7)</f>
        <v>0</v>
      </c>
      <c r="I7" s="95" t="str">
        <f>+IF(ISBLANK('Funding Info'!MB7),"",'Funding Info'!MB7)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Info'!HI8),"",'Funding Info'!HI8)</f>
        <v>65714</v>
      </c>
      <c r="G8" s="104" t="str">
        <f>+IF(ISBLANK('Funding Info'!HJ8),"",'Funding Info'!HJ8)</f>
        <v/>
      </c>
      <c r="H8" s="104">
        <f>+IF(ISBLANK('Funding Info'!HK8),"",'Funding Info'!HK8)</f>
        <v>65714</v>
      </c>
      <c r="I8" s="95" t="str">
        <f>+IF(ISBLANK('Funding Info'!MB8),"",'Funding Info'!MB8)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Info'!HI9),"",'Funding Info'!HI9)</f>
        <v/>
      </c>
      <c r="G9" s="104" t="str">
        <f>+IF(ISBLANK('Funding Info'!HJ9),"",'Funding Info'!HJ9)</f>
        <v/>
      </c>
      <c r="H9" s="104">
        <f>+IF(ISBLANK('Funding Info'!HK9),"",'Funding Info'!HK9)</f>
        <v>0</v>
      </c>
      <c r="I9" s="95" t="str">
        <f>+IF(ISBLANK('Funding Info'!MB9),"",'Funding Info'!MB9)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Info'!HI10),"",'Funding Info'!HI10)</f>
        <v/>
      </c>
      <c r="G10" s="104" t="str">
        <f>+IF(ISBLANK('Funding Info'!HJ10),"",'Funding Info'!HJ10)</f>
        <v/>
      </c>
      <c r="H10" s="104">
        <f>+IF(ISBLANK('Funding Info'!HK10),"",'Funding Info'!HK10)</f>
        <v>0</v>
      </c>
      <c r="I10" s="95" t="str">
        <f>+IF(ISBLANK('Funding Info'!MB10),"",'Funding Info'!MB10)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Info'!HI11),"",'Funding Info'!HI11)</f>
        <v/>
      </c>
      <c r="G11" s="104" t="str">
        <f>+IF(ISBLANK('Funding Info'!HJ11),"",'Funding Info'!HJ11)</f>
        <v/>
      </c>
      <c r="H11" s="104">
        <f>+IF(ISBLANK('Funding Info'!HK11),"",'Funding Info'!HK11)</f>
        <v>0</v>
      </c>
      <c r="I11" s="95" t="str">
        <f>+IF(ISBLANK('Funding Info'!MB11),"",'Funding Info'!MB11)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Info'!HI13),"",'Funding Info'!HI13)</f>
        <v/>
      </c>
      <c r="G12" s="104" t="str">
        <f>+IF(ISBLANK('Funding Info'!HJ13),"",'Funding Info'!HJ13)</f>
        <v/>
      </c>
      <c r="H12" s="104">
        <f>+IF(ISBLANK('Funding Info'!HK13),"",'Funding Info'!HK13)</f>
        <v>0</v>
      </c>
      <c r="I12" s="95" t="str">
        <f>+IF(ISBLANK('Funding Info'!MB13),"",'Funding Info'!MB13)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Info'!HI14),"",'Funding Info'!HI14)</f>
        <v/>
      </c>
      <c r="G13" s="104" t="str">
        <f>+IF(ISBLANK('Funding Info'!HJ14),"",'Funding Info'!HJ14)</f>
        <v/>
      </c>
      <c r="H13" s="104">
        <f>+IF(ISBLANK('Funding Info'!HK14),"",'Funding Info'!HK14)</f>
        <v>0</v>
      </c>
      <c r="I13" s="95" t="str">
        <f>+IF(ISBLANK('Funding Info'!MB14),"",'Funding Info'!MB14)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Info'!HI15),"",'Funding Info'!HI15)</f>
        <v/>
      </c>
      <c r="G14" s="104" t="str">
        <f>+IF(ISBLANK('Funding Info'!HJ15),"",'Funding Info'!HJ15)</f>
        <v/>
      </c>
      <c r="H14" s="104">
        <f>+IF(ISBLANK('Funding Info'!HK15),"",'Funding Info'!HK15)</f>
        <v>0</v>
      </c>
      <c r="I14" s="95" t="str">
        <f>+IF(ISBLANK('Funding Info'!MB15),"",'Funding Info'!MB15)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Info'!HI16),"",'Funding Info'!HI16)</f>
        <v>18061</v>
      </c>
      <c r="G15" s="104" t="str">
        <f>+IF(ISBLANK('Funding Info'!HJ16),"",'Funding Info'!HJ16)</f>
        <v/>
      </c>
      <c r="H15" s="104">
        <f>+IF(ISBLANK('Funding Info'!HK16),"",'Funding Info'!HK16)</f>
        <v>18061</v>
      </c>
      <c r="I15" s="95" t="str">
        <f>+IF(ISBLANK('Funding Info'!MB16),"",'Funding Info'!MB16)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Info'!HI17),"",'Funding Info'!HI17)</f>
        <v/>
      </c>
      <c r="G16" s="104" t="str">
        <f>+IF(ISBLANK('Funding Info'!HJ17),"",'Funding Info'!HJ17)</f>
        <v/>
      </c>
      <c r="H16" s="104">
        <f>+IF(ISBLANK('Funding Info'!HK17),"",'Funding Info'!HK17)</f>
        <v>0</v>
      </c>
      <c r="I16" s="95" t="str">
        <f>+IF(ISBLANK('Funding Info'!MB17),"",'Funding Info'!MB17)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Info'!HI18),"",'Funding Info'!HI18)</f>
        <v>22478</v>
      </c>
      <c r="G17" s="104" t="str">
        <f>+IF(ISBLANK('Funding Info'!HJ18),"",'Funding Info'!HJ18)</f>
        <v/>
      </c>
      <c r="H17" s="104">
        <f>+IF(ISBLANK('Funding Info'!HK18),"",'Funding Info'!HK18)</f>
        <v>22478</v>
      </c>
      <c r="I17" s="95" t="str">
        <f>+IF(ISBLANK('Funding Info'!MB18),"",'Funding Info'!MB18)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Info'!HI19),"",'Funding Info'!HI19)</f>
        <v/>
      </c>
      <c r="G18" s="104" t="str">
        <f>+IF(ISBLANK('Funding Info'!HJ19),"",'Funding Info'!HJ19)</f>
        <v/>
      </c>
      <c r="H18" s="104">
        <f>+IF(ISBLANK('Funding Info'!HK19),"",'Funding Info'!HK19)</f>
        <v>0</v>
      </c>
      <c r="I18" s="95" t="str">
        <f>+IF(ISBLANK('Funding Info'!MB19),"",'Funding Info'!MB19)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Info'!HI23),"",'Funding Info'!HI23)</f>
        <v/>
      </c>
      <c r="G19" s="104" t="str">
        <f>+IF(ISBLANK('Funding Info'!HJ23),"",'Funding Info'!HJ23)</f>
        <v/>
      </c>
      <c r="H19" s="104">
        <f>+IF(ISBLANK('Funding Info'!HK23),"",'Funding Info'!HK23)</f>
        <v>0</v>
      </c>
      <c r="I19" s="95" t="str">
        <f>+IF(ISBLANK('Funding Info'!MB23),"",'Funding Info'!MB23)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Info'!HI24),"",'Funding Info'!HI24)</f>
        <v/>
      </c>
      <c r="G20" s="104" t="str">
        <f>+IF(ISBLANK('Funding Info'!HJ24),"",'Funding Info'!HJ24)</f>
        <v/>
      </c>
      <c r="H20" s="104">
        <f>+IF(ISBLANK('Funding Info'!HK24),"",'Funding Info'!HK24)</f>
        <v>0</v>
      </c>
      <c r="I20" s="95" t="str">
        <f>+IF(ISBLANK('Funding Info'!MB24),"",'Funding Info'!MB24)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Info'!HI25),"",'Funding Info'!HI25)</f>
        <v/>
      </c>
      <c r="G21" s="104" t="str">
        <f>+IF(ISBLANK('Funding Info'!HJ25),"",'Funding Info'!HJ25)</f>
        <v/>
      </c>
      <c r="H21" s="104">
        <f>+IF(ISBLANK('Funding Info'!HK25),"",'Funding Info'!HK25)</f>
        <v>0</v>
      </c>
      <c r="I21" s="95" t="str">
        <f>+IF(ISBLANK('Funding Info'!MB25),"",'Funding Info'!MB25)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Info'!HI26),"",'Funding Info'!HI26)</f>
        <v/>
      </c>
      <c r="G22" s="104" t="str">
        <f>+IF(ISBLANK('Funding Info'!HJ26),"",'Funding Info'!HJ26)</f>
        <v/>
      </c>
      <c r="H22" s="104">
        <f>+IF(ISBLANK('Funding Info'!HK26),"",'Funding Info'!HK26)</f>
        <v>0</v>
      </c>
      <c r="I22" s="95" t="str">
        <f>+IF(ISBLANK('Funding Info'!MB26),"",'Funding Info'!MB26)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Info'!HI27),"",'Funding Info'!HI27)</f>
        <v/>
      </c>
      <c r="G23" s="104" t="str">
        <f>+IF(ISBLANK('Funding Info'!HJ27),"",'Funding Info'!HJ27)</f>
        <v/>
      </c>
      <c r="H23" s="104">
        <f>+IF(ISBLANK('Funding Info'!HK27),"",'Funding Info'!HK27)</f>
        <v>0</v>
      </c>
      <c r="I23" s="95" t="str">
        <f>+IF(ISBLANK('Funding Info'!MB27),"",'Funding Info'!MB27)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Info'!HI28),"",'Funding Info'!HI28)</f>
        <v/>
      </c>
      <c r="G24" s="104" t="str">
        <f>+IF(ISBLANK('Funding Info'!HJ28),"",'Funding Info'!HJ28)</f>
        <v/>
      </c>
      <c r="H24" s="104">
        <f>+IF(ISBLANK('Funding Info'!HK28),"",'Funding Info'!HK28)</f>
        <v>0</v>
      </c>
      <c r="I24" s="95" t="str">
        <f>+IF(ISBLANK('Funding Info'!MB28),"",'Funding Info'!MB28)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Info'!HI29),"",'Funding Info'!HI29)</f>
        <v/>
      </c>
      <c r="G25" s="104" t="str">
        <f>+IF(ISBLANK('Funding Info'!HJ29),"",'Funding Info'!HJ29)</f>
        <v/>
      </c>
      <c r="H25" s="104">
        <f>+IF(ISBLANK('Funding Info'!HK29),"",'Funding Info'!HK29)</f>
        <v>0</v>
      </c>
      <c r="I25" s="95" t="str">
        <f>+IF(ISBLANK('Funding Info'!MB29),"",'Funding Info'!MB29)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Info'!HI30),"",'Funding Info'!HI30)</f>
        <v/>
      </c>
      <c r="G26" s="104" t="str">
        <f>+IF(ISBLANK('Funding Info'!HJ30),"",'Funding Info'!HJ30)</f>
        <v/>
      </c>
      <c r="H26" s="104">
        <f>+IF(ISBLANK('Funding Info'!HK30),"",'Funding Info'!HK30)</f>
        <v>0</v>
      </c>
      <c r="I26" s="95" t="str">
        <f>+IF(ISBLANK('Funding Info'!MB30),"",'Funding Info'!MB30)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Info'!HI31),"",'Funding Info'!HI31)</f>
        <v/>
      </c>
      <c r="G27" s="104" t="str">
        <f>+IF(ISBLANK('Funding Info'!HJ31),"",'Funding Info'!HJ31)</f>
        <v/>
      </c>
      <c r="H27" s="104">
        <f>+IF(ISBLANK('Funding Info'!HK31),"",'Funding Info'!HK31)</f>
        <v>0</v>
      </c>
      <c r="I27" s="95" t="str">
        <f>+IF(ISBLANK('Funding Info'!MB31),"",'Funding Info'!MB31)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Info'!HI32),"",'Funding Info'!HI32)</f>
        <v>1901</v>
      </c>
      <c r="G28" s="104" t="str">
        <f>+IF(ISBLANK('Funding Info'!HJ32),"",'Funding Info'!HJ32)</f>
        <v/>
      </c>
      <c r="H28" s="104">
        <f>+IF(ISBLANK('Funding Info'!HK32),"",'Funding Info'!HK32)</f>
        <v>1901</v>
      </c>
      <c r="I28" s="95" t="str">
        <f>+IF(ISBLANK('Funding Info'!MB32),"",'Funding Info'!MB32)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Info'!HI33),"",'Funding Info'!HI33)</f>
        <v>2540</v>
      </c>
      <c r="G29" s="104" t="str">
        <f>+IF(ISBLANK('Funding Info'!HJ33),"",'Funding Info'!HJ33)</f>
        <v/>
      </c>
      <c r="H29" s="104">
        <f>+IF(ISBLANK('Funding Info'!HK33),"",'Funding Info'!HK33)</f>
        <v>2540</v>
      </c>
      <c r="I29" s="95" t="str">
        <f>+IF(ISBLANK('Funding Info'!MB33),"",'Funding Info'!MB33)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Info'!HI35),"",'Funding Info'!HI35)</f>
        <v/>
      </c>
      <c r="G30" s="104" t="str">
        <f>+IF(ISBLANK('Funding Info'!HJ35),"",'Funding Info'!HJ35)</f>
        <v/>
      </c>
      <c r="H30" s="104">
        <f>+IF(ISBLANK('Funding Info'!HK35),"",'Funding Info'!HK35)</f>
        <v>0</v>
      </c>
      <c r="I30" s="95" t="str">
        <f>+IF(ISBLANK('Funding Info'!MB35),"",'Funding Info'!MB35)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Info'!HI36),"",'Funding Info'!HI36)</f>
        <v>186204</v>
      </c>
      <c r="G31" s="104">
        <f>+IF(ISBLANK('Funding Info'!HJ36),"",'Funding Info'!HJ36)</f>
        <v>-2394</v>
      </c>
      <c r="H31" s="104">
        <f>+IF(ISBLANK('Funding Info'!HK36),"",'Funding Info'!HK36)</f>
        <v>183810</v>
      </c>
      <c r="I31" s="95" t="str">
        <f>+IF(ISBLANK('Funding Info'!MB36),"",'Funding Info'!MB36)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Info'!HI37),"",'Funding Info'!HI37)</f>
        <v/>
      </c>
      <c r="G32" s="104" t="str">
        <f>+IF(ISBLANK('Funding Info'!HJ37),"",'Funding Info'!HJ37)</f>
        <v/>
      </c>
      <c r="H32" s="104">
        <f>+IF(ISBLANK('Funding Info'!HK37),"",'Funding Info'!HK37)</f>
        <v>0</v>
      </c>
      <c r="I32" s="95" t="str">
        <f>+IF(ISBLANK('Funding Info'!MB37),"",'Funding Info'!MB37)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Info'!HI38),"",'Funding Info'!HI38)</f>
        <v/>
      </c>
      <c r="G33" s="104" t="str">
        <f>+IF(ISBLANK('Funding Info'!HJ38),"",'Funding Info'!HJ38)</f>
        <v/>
      </c>
      <c r="H33" s="104">
        <f>+IF(ISBLANK('Funding Info'!HK38),"",'Funding Info'!HK38)</f>
        <v>0</v>
      </c>
      <c r="I33" s="95" t="str">
        <f>+IF(ISBLANK('Funding Info'!MB38),"",'Funding Info'!MB38)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Info'!HI39),"",'Funding Info'!HI39)</f>
        <v/>
      </c>
      <c r="G34" s="104" t="str">
        <f>+IF(ISBLANK('Funding Info'!HJ39),"",'Funding Info'!HJ39)</f>
        <v/>
      </c>
      <c r="H34" s="104">
        <f>+IF(ISBLANK('Funding Info'!HK39),"",'Funding Info'!HK39)</f>
        <v>0</v>
      </c>
      <c r="I34" s="95" t="str">
        <f>+IF(ISBLANK('Funding Info'!MB39),"",'Funding Info'!MB39)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299055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[1]Overview!B75</f>
        <v>St Francis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[1]Overview!C75</f>
        <v>472928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 t="str">
        <f>+IF(ISBLANK('Funding Info'!HL3),"",'Funding Info'!HL3)</f>
        <v/>
      </c>
      <c r="G5" s="104" t="str">
        <f>+IF(ISBLANK('Funding Info'!HM3),"",'Funding Info'!HM3)</f>
        <v/>
      </c>
      <c r="H5" s="104">
        <f>+IF(ISBLANK('Funding Info'!HN3),"",'Funding Info'!HN3)</f>
        <v>0</v>
      </c>
      <c r="I5" s="95" t="str">
        <f>+IF(ISBLANK('Funding Info'!MC3),"",'Funding Info'!MC3)</f>
        <v/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Info'!HL5),"",'Funding Info'!HL5)</f>
        <v/>
      </c>
      <c r="G6" s="104" t="str">
        <f>+IF(ISBLANK('Funding Info'!HM5),"",'Funding Info'!HM5)</f>
        <v/>
      </c>
      <c r="H6" s="104">
        <f>+IF(ISBLANK('Funding Info'!HN5),"",'Funding Info'!HN5)</f>
        <v>0</v>
      </c>
      <c r="I6" s="95" t="str">
        <f>+IF(ISBLANK('Funding Info'!MC5),"",'Funding Info'!MC5)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Info'!HL7),"",'Funding Info'!HL7)</f>
        <v/>
      </c>
      <c r="G7" s="104" t="str">
        <f>+IF(ISBLANK('Funding Info'!HM7),"",'Funding Info'!HM7)</f>
        <v/>
      </c>
      <c r="H7" s="104">
        <f>+IF(ISBLANK('Funding Info'!HN7),"",'Funding Info'!HN7)</f>
        <v>0</v>
      </c>
      <c r="I7" s="95" t="str">
        <f>+IF(ISBLANK('Funding Info'!MC7),"",'Funding Info'!MC7)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Info'!HL8),"",'Funding Info'!HL8)</f>
        <v/>
      </c>
      <c r="G8" s="104" t="str">
        <f>+IF(ISBLANK('Funding Info'!HM8),"",'Funding Info'!HM8)</f>
        <v/>
      </c>
      <c r="H8" s="104">
        <f>+IF(ISBLANK('Funding Info'!HN8),"",'Funding Info'!HN8)</f>
        <v>0</v>
      </c>
      <c r="I8" s="95" t="str">
        <f>+IF(ISBLANK('Funding Info'!MC8),"",'Funding Info'!MC8)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Info'!HL9),"",'Funding Info'!HL9)</f>
        <v/>
      </c>
      <c r="G9" s="104" t="str">
        <f>+IF(ISBLANK('Funding Info'!HM9),"",'Funding Info'!HM9)</f>
        <v/>
      </c>
      <c r="H9" s="104">
        <f>+IF(ISBLANK('Funding Info'!HN9),"",'Funding Info'!HN9)</f>
        <v>0</v>
      </c>
      <c r="I9" s="95" t="str">
        <f>+IF(ISBLANK('Funding Info'!MC9),"",'Funding Info'!MC9)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Info'!HL10),"",'Funding Info'!HL10)</f>
        <v/>
      </c>
      <c r="G10" s="104" t="str">
        <f>+IF(ISBLANK('Funding Info'!HM10),"",'Funding Info'!HM10)</f>
        <v/>
      </c>
      <c r="H10" s="104">
        <f>+IF(ISBLANK('Funding Info'!HN10),"",'Funding Info'!HN10)</f>
        <v>0</v>
      </c>
      <c r="I10" s="95" t="str">
        <f>+IF(ISBLANK('Funding Info'!MC10),"",'Funding Info'!MC10)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Info'!HL11),"",'Funding Info'!HL11)</f>
        <v/>
      </c>
      <c r="G11" s="104" t="str">
        <f>+IF(ISBLANK('Funding Info'!HM11),"",'Funding Info'!HM11)</f>
        <v/>
      </c>
      <c r="H11" s="104">
        <f>+IF(ISBLANK('Funding Info'!HN11),"",'Funding Info'!HN11)</f>
        <v>0</v>
      </c>
      <c r="I11" s="95" t="str">
        <f>+IF(ISBLANK('Funding Info'!MC11),"",'Funding Info'!MC11)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Info'!HL13),"",'Funding Info'!HL13)</f>
        <v/>
      </c>
      <c r="G12" s="104" t="str">
        <f>+IF(ISBLANK('Funding Info'!HM13),"",'Funding Info'!HM13)</f>
        <v/>
      </c>
      <c r="H12" s="104">
        <f>+IF(ISBLANK('Funding Info'!HN13),"",'Funding Info'!HN13)</f>
        <v>0</v>
      </c>
      <c r="I12" s="95" t="str">
        <f>+IF(ISBLANK('Funding Info'!MC13),"",'Funding Info'!MC13)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Info'!HL14),"",'Funding Info'!HL14)</f>
        <v/>
      </c>
      <c r="G13" s="104" t="str">
        <f>+IF(ISBLANK('Funding Info'!HM14),"",'Funding Info'!HM14)</f>
        <v/>
      </c>
      <c r="H13" s="104">
        <f>+IF(ISBLANK('Funding Info'!HN14),"",'Funding Info'!HN14)</f>
        <v>0</v>
      </c>
      <c r="I13" s="95" t="str">
        <f>+IF(ISBLANK('Funding Info'!MC14),"",'Funding Info'!MC14)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Info'!HL15),"",'Funding Info'!HL15)</f>
        <v/>
      </c>
      <c r="G14" s="104" t="str">
        <f>+IF(ISBLANK('Funding Info'!HM15),"",'Funding Info'!HM15)</f>
        <v/>
      </c>
      <c r="H14" s="104">
        <f>+IF(ISBLANK('Funding Info'!HN15),"",'Funding Info'!HN15)</f>
        <v>0</v>
      </c>
      <c r="I14" s="95" t="str">
        <f>+IF(ISBLANK('Funding Info'!MC15),"",'Funding Info'!MC15)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Info'!HL16),"",'Funding Info'!HL16)</f>
        <v>2757</v>
      </c>
      <c r="G15" s="104" t="str">
        <f>+IF(ISBLANK('Funding Info'!HM16),"",'Funding Info'!HM16)</f>
        <v/>
      </c>
      <c r="H15" s="104">
        <f>+IF(ISBLANK('Funding Info'!HN16),"",'Funding Info'!HN16)</f>
        <v>2757</v>
      </c>
      <c r="I15" s="95" t="str">
        <f>+IF(ISBLANK('Funding Info'!MC16),"",'Funding Info'!MC16)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Info'!HL17),"",'Funding Info'!HL17)</f>
        <v/>
      </c>
      <c r="G16" s="104" t="str">
        <f>+IF(ISBLANK('Funding Info'!HM17),"",'Funding Info'!HM17)</f>
        <v/>
      </c>
      <c r="H16" s="104">
        <f>+IF(ISBLANK('Funding Info'!HN17),"",'Funding Info'!HN17)</f>
        <v>0</v>
      </c>
      <c r="I16" s="95" t="str">
        <f>+IF(ISBLANK('Funding Info'!MC17),"",'Funding Info'!MC17)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Info'!HL18),"",'Funding Info'!HL18)</f>
        <v>3185</v>
      </c>
      <c r="G17" s="104" t="str">
        <f>+IF(ISBLANK('Funding Info'!HM18),"",'Funding Info'!HM18)</f>
        <v/>
      </c>
      <c r="H17" s="104">
        <f>+IF(ISBLANK('Funding Info'!HN18),"",'Funding Info'!HN18)</f>
        <v>3185</v>
      </c>
      <c r="I17" s="95" t="str">
        <f>+IF(ISBLANK('Funding Info'!MC18),"",'Funding Info'!MC18)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Info'!HL19),"",'Funding Info'!HL19)</f>
        <v/>
      </c>
      <c r="G18" s="104" t="str">
        <f>+IF(ISBLANK('Funding Info'!HM19),"",'Funding Info'!HM19)</f>
        <v/>
      </c>
      <c r="H18" s="104">
        <f>+IF(ISBLANK('Funding Info'!HN19),"",'Funding Info'!HN19)</f>
        <v>0</v>
      </c>
      <c r="I18" s="95" t="str">
        <f>+IF(ISBLANK('Funding Info'!MC19),"",'Funding Info'!MC19)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Info'!HL23),"",'Funding Info'!HL23)</f>
        <v/>
      </c>
      <c r="G19" s="104" t="str">
        <f>+IF(ISBLANK('Funding Info'!HM23),"",'Funding Info'!HM23)</f>
        <v/>
      </c>
      <c r="H19" s="104">
        <f>+IF(ISBLANK('Funding Info'!HN23),"",'Funding Info'!HN23)</f>
        <v>0</v>
      </c>
      <c r="I19" s="95" t="str">
        <f>+IF(ISBLANK('Funding Info'!MC23),"",'Funding Info'!MC23)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Info'!HL24),"",'Funding Info'!HL24)</f>
        <v/>
      </c>
      <c r="G20" s="104" t="str">
        <f>+IF(ISBLANK('Funding Info'!HM24),"",'Funding Info'!HM24)</f>
        <v/>
      </c>
      <c r="H20" s="104">
        <f>+IF(ISBLANK('Funding Info'!HN24),"",'Funding Info'!HN24)</f>
        <v>0</v>
      </c>
      <c r="I20" s="95" t="str">
        <f>+IF(ISBLANK('Funding Info'!MC24),"",'Funding Info'!MC24)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Info'!HL25),"",'Funding Info'!HL25)</f>
        <v/>
      </c>
      <c r="G21" s="104" t="str">
        <f>+IF(ISBLANK('Funding Info'!HM25),"",'Funding Info'!HM25)</f>
        <v/>
      </c>
      <c r="H21" s="104">
        <f>+IF(ISBLANK('Funding Info'!HN25),"",'Funding Info'!HN25)</f>
        <v>0</v>
      </c>
      <c r="I21" s="95" t="str">
        <f>+IF(ISBLANK('Funding Info'!MC25),"",'Funding Info'!MC25)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Info'!HL26),"",'Funding Info'!HL26)</f>
        <v/>
      </c>
      <c r="G22" s="104" t="str">
        <f>+IF(ISBLANK('Funding Info'!HM26),"",'Funding Info'!HM26)</f>
        <v/>
      </c>
      <c r="H22" s="104">
        <f>+IF(ISBLANK('Funding Info'!HN26),"",'Funding Info'!HN26)</f>
        <v>0</v>
      </c>
      <c r="I22" s="95" t="str">
        <f>+IF(ISBLANK('Funding Info'!MC26),"",'Funding Info'!MC26)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Info'!HL27),"",'Funding Info'!HL27)</f>
        <v/>
      </c>
      <c r="G23" s="104" t="str">
        <f>+IF(ISBLANK('Funding Info'!HM27),"",'Funding Info'!HM27)</f>
        <v/>
      </c>
      <c r="H23" s="104">
        <f>+IF(ISBLANK('Funding Info'!HN27),"",'Funding Info'!HN27)</f>
        <v>0</v>
      </c>
      <c r="I23" s="95" t="str">
        <f>+IF(ISBLANK('Funding Info'!MC27),"",'Funding Info'!MC27)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Info'!HL28),"",'Funding Info'!HL28)</f>
        <v/>
      </c>
      <c r="G24" s="104" t="str">
        <f>+IF(ISBLANK('Funding Info'!HM28),"",'Funding Info'!HM28)</f>
        <v/>
      </c>
      <c r="H24" s="104">
        <f>+IF(ISBLANK('Funding Info'!HN28),"",'Funding Info'!HN28)</f>
        <v>0</v>
      </c>
      <c r="I24" s="95" t="str">
        <f>+IF(ISBLANK('Funding Info'!MC28),"",'Funding Info'!MC28)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Info'!HL29),"",'Funding Info'!HL29)</f>
        <v/>
      </c>
      <c r="G25" s="104" t="str">
        <f>+IF(ISBLANK('Funding Info'!HM29),"",'Funding Info'!HM29)</f>
        <v/>
      </c>
      <c r="H25" s="104">
        <f>+IF(ISBLANK('Funding Info'!HN29),"",'Funding Info'!HN29)</f>
        <v>0</v>
      </c>
      <c r="I25" s="95" t="str">
        <f>+IF(ISBLANK('Funding Info'!MC29),"",'Funding Info'!MC29)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Info'!HL30),"",'Funding Info'!HL30)</f>
        <v/>
      </c>
      <c r="G26" s="104" t="str">
        <f>+IF(ISBLANK('Funding Info'!HM30),"",'Funding Info'!HM30)</f>
        <v/>
      </c>
      <c r="H26" s="104">
        <f>+IF(ISBLANK('Funding Info'!HN30),"",'Funding Info'!HN30)</f>
        <v>0</v>
      </c>
      <c r="I26" s="95" t="str">
        <f>+IF(ISBLANK('Funding Info'!MC30),"",'Funding Info'!MC30)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Info'!HL31),"",'Funding Info'!HL31)</f>
        <v/>
      </c>
      <c r="G27" s="104" t="str">
        <f>+IF(ISBLANK('Funding Info'!HM31),"",'Funding Info'!HM31)</f>
        <v/>
      </c>
      <c r="H27" s="104">
        <f>+IF(ISBLANK('Funding Info'!HN31),"",'Funding Info'!HN31)</f>
        <v>0</v>
      </c>
      <c r="I27" s="95" t="str">
        <f>+IF(ISBLANK('Funding Info'!MC31),"",'Funding Info'!MC31)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Info'!HL32),"",'Funding Info'!HL32)</f>
        <v/>
      </c>
      <c r="G28" s="104" t="str">
        <f>+IF(ISBLANK('Funding Info'!HM32),"",'Funding Info'!HM32)</f>
        <v/>
      </c>
      <c r="H28" s="104">
        <f>+IF(ISBLANK('Funding Info'!HN32),"",'Funding Info'!HN32)</f>
        <v>0</v>
      </c>
      <c r="I28" s="95" t="str">
        <f>+IF(ISBLANK('Funding Info'!MC32),"",'Funding Info'!MC32)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Info'!HL33),"",'Funding Info'!HL33)</f>
        <v/>
      </c>
      <c r="G29" s="104" t="str">
        <f>+IF(ISBLANK('Funding Info'!HM33),"",'Funding Info'!HM33)</f>
        <v/>
      </c>
      <c r="H29" s="104">
        <f>+IF(ISBLANK('Funding Info'!HN33),"",'Funding Info'!HN33)</f>
        <v>0</v>
      </c>
      <c r="I29" s="95" t="str">
        <f>+IF(ISBLANK('Funding Info'!MC33),"",'Funding Info'!MC33)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Info'!HL35),"",'Funding Info'!HL35)</f>
        <v/>
      </c>
      <c r="G30" s="104" t="str">
        <f>+IF(ISBLANK('Funding Info'!HM35),"",'Funding Info'!HM35)</f>
        <v/>
      </c>
      <c r="H30" s="104">
        <f>+IF(ISBLANK('Funding Info'!HN35),"",'Funding Info'!HN35)</f>
        <v>0</v>
      </c>
      <c r="I30" s="95" t="str">
        <f>+IF(ISBLANK('Funding Info'!MC35),"",'Funding Info'!MC35)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Info'!HL36),"",'Funding Info'!HL36)</f>
        <v/>
      </c>
      <c r="G31" s="104" t="str">
        <f>+IF(ISBLANK('Funding Info'!HM36),"",'Funding Info'!HM36)</f>
        <v/>
      </c>
      <c r="H31" s="104">
        <f>+IF(ISBLANK('Funding Info'!HN36),"",'Funding Info'!HN36)</f>
        <v>0</v>
      </c>
      <c r="I31" s="95" t="str">
        <f>+IF(ISBLANK('Funding Info'!MC36),"",'Funding Info'!MC36)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Info'!HL37),"",'Funding Info'!HL37)</f>
        <v/>
      </c>
      <c r="G32" s="104" t="str">
        <f>+IF(ISBLANK('Funding Info'!HM37),"",'Funding Info'!HM37)</f>
        <v/>
      </c>
      <c r="H32" s="104">
        <f>+IF(ISBLANK('Funding Info'!HN37),"",'Funding Info'!HN37)</f>
        <v>0</v>
      </c>
      <c r="I32" s="95" t="str">
        <f>+IF(ISBLANK('Funding Info'!MC37),"",'Funding Info'!MC37)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Info'!HL38),"",'Funding Info'!HL38)</f>
        <v/>
      </c>
      <c r="G33" s="104" t="str">
        <f>+IF(ISBLANK('Funding Info'!HM38),"",'Funding Info'!HM38)</f>
        <v/>
      </c>
      <c r="H33" s="104">
        <f>+IF(ISBLANK('Funding Info'!HN38),"",'Funding Info'!HN38)</f>
        <v>0</v>
      </c>
      <c r="I33" s="95" t="str">
        <f>+IF(ISBLANK('Funding Info'!MC38),"",'Funding Info'!MC38)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Info'!HL39),"",'Funding Info'!HL39)</f>
        <v/>
      </c>
      <c r="G34" s="104" t="str">
        <f>+IF(ISBLANK('Funding Info'!HM39),"",'Funding Info'!HM39)</f>
        <v/>
      </c>
      <c r="H34" s="104">
        <f>+IF(ISBLANK('Funding Info'!HN39),"",'Funding Info'!HN39)</f>
        <v>0</v>
      </c>
      <c r="I34" s="95" t="str">
        <f>+IF(ISBLANK('Funding Info'!MC39),"",'Funding Info'!MC39)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5942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/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7109375" style="90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[1]Overview!B76</f>
        <v>Taylor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[1]Overview!C76</f>
        <v>60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Info'!HO3),"",'Funding Info'!HO3)</f>
        <v>2420</v>
      </c>
      <c r="G5" s="104" t="str">
        <f>+IF(ISBLANK('Funding Info'!HP3),"",'Funding Info'!HP3)</f>
        <v/>
      </c>
      <c r="H5" s="104">
        <f>+IF(ISBLANK('Funding Info'!HQ3),"",'Funding Info'!HQ3)</f>
        <v>2420</v>
      </c>
      <c r="I5" s="95" t="str">
        <f>+IF(ISBLANK('Funding Info'!MD3),"",'Funding Info'!MD3)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Info'!HO5),"",'Funding Info'!HO5)</f>
        <v/>
      </c>
      <c r="G6" s="104" t="str">
        <f>+IF(ISBLANK('Funding Info'!HP5),"",'Funding Info'!HP5)</f>
        <v/>
      </c>
      <c r="H6" s="104">
        <f>+IF(ISBLANK('Funding Info'!HQ5),"",'Funding Info'!HQ5)</f>
        <v>0</v>
      </c>
      <c r="I6" s="95" t="str">
        <f>+IF(ISBLANK('Funding Info'!MD5),"",'Funding Info'!MD5)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Info'!HO7),"",'Funding Info'!HO7)</f>
        <v/>
      </c>
      <c r="G7" s="104" t="str">
        <f>+IF(ISBLANK('Funding Info'!HP7),"",'Funding Info'!HP7)</f>
        <v/>
      </c>
      <c r="H7" s="104">
        <f>+IF(ISBLANK('Funding Info'!HQ7),"",'Funding Info'!HQ7)</f>
        <v>0</v>
      </c>
      <c r="I7" s="95" t="str">
        <f>+IF(ISBLANK('Funding Info'!MD7),"",'Funding Info'!MD7)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Info'!HO8),"",'Funding Info'!HO8)</f>
        <v/>
      </c>
      <c r="G8" s="104" t="str">
        <f>+IF(ISBLANK('Funding Info'!HP8),"",'Funding Info'!HP8)</f>
        <v/>
      </c>
      <c r="H8" s="104">
        <f>+IF(ISBLANK('Funding Info'!HQ8),"",'Funding Info'!HQ8)</f>
        <v>0</v>
      </c>
      <c r="I8" s="95" t="str">
        <f>+IF(ISBLANK('Funding Info'!MD8),"",'Funding Info'!MD8)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Info'!HO9),"",'Funding Info'!HO9)</f>
        <v/>
      </c>
      <c r="G9" s="104" t="str">
        <f>+IF(ISBLANK('Funding Info'!HP9),"",'Funding Info'!HP9)</f>
        <v/>
      </c>
      <c r="H9" s="104">
        <f>+IF(ISBLANK('Funding Info'!HQ9),"",'Funding Info'!HQ9)</f>
        <v>0</v>
      </c>
      <c r="I9" s="95" t="str">
        <f>+IF(ISBLANK('Funding Info'!MD9),"",'Funding Info'!MD9)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Info'!HO10),"",'Funding Info'!HO10)</f>
        <v/>
      </c>
      <c r="G10" s="104" t="str">
        <f>+IF(ISBLANK('Funding Info'!HP10),"",'Funding Info'!HP10)</f>
        <v/>
      </c>
      <c r="H10" s="104">
        <f>+IF(ISBLANK('Funding Info'!HQ10),"",'Funding Info'!HQ10)</f>
        <v>0</v>
      </c>
      <c r="I10" s="95" t="str">
        <f>+IF(ISBLANK('Funding Info'!MD10),"",'Funding Info'!MD10)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Info'!HO11),"",'Funding Info'!HO11)</f>
        <v/>
      </c>
      <c r="G11" s="104" t="str">
        <f>+IF(ISBLANK('Funding Info'!HP11),"",'Funding Info'!HP11)</f>
        <v/>
      </c>
      <c r="H11" s="104">
        <f>+IF(ISBLANK('Funding Info'!HQ11),"",'Funding Info'!HQ11)</f>
        <v>0</v>
      </c>
      <c r="I11" s="95" t="str">
        <f>+IF(ISBLANK('Funding Info'!MD11),"",'Funding Info'!MD11)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Info'!HO13),"",'Funding Info'!HO13)</f>
        <v/>
      </c>
      <c r="G12" s="104" t="str">
        <f>+IF(ISBLANK('Funding Info'!HP13),"",'Funding Info'!HP13)</f>
        <v/>
      </c>
      <c r="H12" s="104">
        <f>+IF(ISBLANK('Funding Info'!HQ13),"",'Funding Info'!HQ13)</f>
        <v>0</v>
      </c>
      <c r="I12" s="95" t="str">
        <f>+IF(ISBLANK('Funding Info'!MD13),"",'Funding Info'!MD13)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Info'!HO14),"",'Funding Info'!HO14)</f>
        <v/>
      </c>
      <c r="G13" s="104" t="str">
        <f>+IF(ISBLANK('Funding Info'!HP14),"",'Funding Info'!HP14)</f>
        <v/>
      </c>
      <c r="H13" s="104">
        <f>+IF(ISBLANK('Funding Info'!HQ14),"",'Funding Info'!HQ14)</f>
        <v>0</v>
      </c>
      <c r="I13" s="95" t="str">
        <f>+IF(ISBLANK('Funding Info'!MD14),"",'Funding Info'!MD14)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Info'!HO15),"",'Funding Info'!HO15)</f>
        <v/>
      </c>
      <c r="G14" s="104" t="str">
        <f>+IF(ISBLANK('Funding Info'!HP15),"",'Funding Info'!HP15)</f>
        <v/>
      </c>
      <c r="H14" s="104">
        <f>+IF(ISBLANK('Funding Info'!HQ15),"",'Funding Info'!HQ15)</f>
        <v>0</v>
      </c>
      <c r="I14" s="95" t="str">
        <f>+IF(ISBLANK('Funding Info'!MD15),"",'Funding Info'!MD15)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Info'!HO16),"",'Funding Info'!HO16)</f>
        <v>6818</v>
      </c>
      <c r="G15" s="104" t="str">
        <f>+IF(ISBLANK('Funding Info'!HP16),"",'Funding Info'!HP16)</f>
        <v/>
      </c>
      <c r="H15" s="104">
        <f>+IF(ISBLANK('Funding Info'!HQ16),"",'Funding Info'!HQ16)</f>
        <v>6818</v>
      </c>
      <c r="I15" s="95" t="str">
        <f>+IF(ISBLANK('Funding Info'!MD16),"",'Funding Info'!MD16)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Info'!HO17),"",'Funding Info'!HO17)</f>
        <v/>
      </c>
      <c r="G16" s="104" t="str">
        <f>+IF(ISBLANK('Funding Info'!HP17),"",'Funding Info'!HP17)</f>
        <v/>
      </c>
      <c r="H16" s="104">
        <f>+IF(ISBLANK('Funding Info'!HQ17),"",'Funding Info'!HQ17)</f>
        <v>0</v>
      </c>
      <c r="I16" s="95" t="str">
        <f>+IF(ISBLANK('Funding Info'!MD17),"",'Funding Info'!MD17)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Info'!HO18),"",'Funding Info'!HO18)</f>
        <v>11646</v>
      </c>
      <c r="G17" s="104" t="str">
        <f>+IF(ISBLANK('Funding Info'!HP18),"",'Funding Info'!HP18)</f>
        <v/>
      </c>
      <c r="H17" s="104">
        <f>+IF(ISBLANK('Funding Info'!HQ18),"",'Funding Info'!HQ18)</f>
        <v>11646</v>
      </c>
      <c r="I17" s="95" t="str">
        <f>+IF(ISBLANK('Funding Info'!MD18),"",'Funding Info'!MD18)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Info'!HO19),"",'Funding Info'!HO19)</f>
        <v/>
      </c>
      <c r="G18" s="104" t="str">
        <f>+IF(ISBLANK('Funding Info'!HP19),"",'Funding Info'!HP19)</f>
        <v/>
      </c>
      <c r="H18" s="104">
        <f>+IF(ISBLANK('Funding Info'!HQ19),"",'Funding Info'!HQ19)</f>
        <v>0</v>
      </c>
      <c r="I18" s="95" t="str">
        <f>+IF(ISBLANK('Funding Info'!MD19),"",'Funding Info'!MD19)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Info'!HO23),"",'Funding Info'!HO23)</f>
        <v/>
      </c>
      <c r="G19" s="104" t="str">
        <f>+IF(ISBLANK('Funding Info'!HP23),"",'Funding Info'!HP23)</f>
        <v/>
      </c>
      <c r="H19" s="104">
        <f>+IF(ISBLANK('Funding Info'!HQ23),"",'Funding Info'!HQ23)</f>
        <v>0</v>
      </c>
      <c r="I19" s="95" t="str">
        <f>+IF(ISBLANK('Funding Info'!MD23),"",'Funding Info'!MD23)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Info'!HO24),"",'Funding Info'!HO24)</f>
        <v/>
      </c>
      <c r="G20" s="104" t="str">
        <f>+IF(ISBLANK('Funding Info'!HP24),"",'Funding Info'!HP24)</f>
        <v/>
      </c>
      <c r="H20" s="104">
        <f>+IF(ISBLANK('Funding Info'!HQ24),"",'Funding Info'!HQ24)</f>
        <v>0</v>
      </c>
      <c r="I20" s="95" t="str">
        <f>+IF(ISBLANK('Funding Info'!MD24),"",'Funding Info'!MD24)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Info'!HO25),"",'Funding Info'!HO25)</f>
        <v/>
      </c>
      <c r="G21" s="104" t="str">
        <f>+IF(ISBLANK('Funding Info'!HP25),"",'Funding Info'!HP25)</f>
        <v/>
      </c>
      <c r="H21" s="104">
        <f>+IF(ISBLANK('Funding Info'!HQ25),"",'Funding Info'!HQ25)</f>
        <v>0</v>
      </c>
      <c r="I21" s="95" t="str">
        <f>+IF(ISBLANK('Funding Info'!MD25),"",'Funding Info'!MD25)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Info'!HO26),"",'Funding Info'!HO26)</f>
        <v/>
      </c>
      <c r="G22" s="104" t="str">
        <f>+IF(ISBLANK('Funding Info'!HP26),"",'Funding Info'!HP26)</f>
        <v/>
      </c>
      <c r="H22" s="104">
        <f>+IF(ISBLANK('Funding Info'!HQ26),"",'Funding Info'!HQ26)</f>
        <v>0</v>
      </c>
      <c r="I22" s="95" t="str">
        <f>+IF(ISBLANK('Funding Info'!MD26),"",'Funding Info'!MD26)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Info'!HO27),"",'Funding Info'!HO27)</f>
        <v/>
      </c>
      <c r="G23" s="104" t="str">
        <f>+IF(ISBLANK('Funding Info'!HP27),"",'Funding Info'!HP27)</f>
        <v/>
      </c>
      <c r="H23" s="104">
        <f>+IF(ISBLANK('Funding Info'!HQ27),"",'Funding Info'!HQ27)</f>
        <v>0</v>
      </c>
      <c r="I23" s="95" t="str">
        <f>+IF(ISBLANK('Funding Info'!MD27),"",'Funding Info'!MD27)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Info'!HO28),"",'Funding Info'!HO28)</f>
        <v>10744</v>
      </c>
      <c r="G24" s="104" t="str">
        <f>+IF(ISBLANK('Funding Info'!HP28),"",'Funding Info'!HP28)</f>
        <v/>
      </c>
      <c r="H24" s="104">
        <f>+IF(ISBLANK('Funding Info'!HQ28),"",'Funding Info'!HQ28)</f>
        <v>10744</v>
      </c>
      <c r="I24" s="95" t="str">
        <f>+IF(ISBLANK('Funding Info'!MD28),"",'Funding Info'!MD28)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Info'!HO29),"",'Funding Info'!HO29)</f>
        <v/>
      </c>
      <c r="G25" s="104" t="str">
        <f>+IF(ISBLANK('Funding Info'!HP29),"",'Funding Info'!HP29)</f>
        <v/>
      </c>
      <c r="H25" s="104">
        <f>+IF(ISBLANK('Funding Info'!HQ29),"",'Funding Info'!HQ29)</f>
        <v>0</v>
      </c>
      <c r="I25" s="95" t="str">
        <f>+IF(ISBLANK('Funding Info'!MD29),"",'Funding Info'!MD29)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Info'!HO30),"",'Funding Info'!HO30)</f>
        <v/>
      </c>
      <c r="G26" s="104" t="str">
        <f>+IF(ISBLANK('Funding Info'!HP30),"",'Funding Info'!HP30)</f>
        <v/>
      </c>
      <c r="H26" s="104">
        <f>+IF(ISBLANK('Funding Info'!HQ30),"",'Funding Info'!HQ30)</f>
        <v>0</v>
      </c>
      <c r="I26" s="95" t="str">
        <f>+IF(ISBLANK('Funding Info'!MD30),"",'Funding Info'!MD30)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Info'!HO31),"",'Funding Info'!HO31)</f>
        <v/>
      </c>
      <c r="G27" s="104" t="str">
        <f>+IF(ISBLANK('Funding Info'!HP31),"",'Funding Info'!HP31)</f>
        <v/>
      </c>
      <c r="H27" s="104">
        <f>+IF(ISBLANK('Funding Info'!HQ31),"",'Funding Info'!HQ31)</f>
        <v>0</v>
      </c>
      <c r="I27" s="95" t="str">
        <f>+IF(ISBLANK('Funding Info'!MD31),"",'Funding Info'!MD31)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Info'!HO32),"",'Funding Info'!HO32)</f>
        <v>1123</v>
      </c>
      <c r="G28" s="104" t="str">
        <f>+IF(ISBLANK('Funding Info'!HP32),"",'Funding Info'!HP32)</f>
        <v/>
      </c>
      <c r="H28" s="104">
        <f>+IF(ISBLANK('Funding Info'!HQ32),"",'Funding Info'!HQ32)</f>
        <v>1123</v>
      </c>
      <c r="I28" s="95" t="str">
        <f>+IF(ISBLANK('Funding Info'!MD32),"",'Funding Info'!MD32)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Info'!HO33),"",'Funding Info'!HO33)</f>
        <v/>
      </c>
      <c r="G29" s="104" t="str">
        <f>+IF(ISBLANK('Funding Info'!HP33),"",'Funding Info'!HP33)</f>
        <v/>
      </c>
      <c r="H29" s="104">
        <f>+IF(ISBLANK('Funding Info'!HQ33),"",'Funding Info'!HQ33)</f>
        <v>0</v>
      </c>
      <c r="I29" s="95" t="str">
        <f>+IF(ISBLANK('Funding Info'!MD33),"",'Funding Info'!MD33)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Info'!HO35),"",'Funding Info'!HO35)</f>
        <v/>
      </c>
      <c r="G30" s="104" t="str">
        <f>+IF(ISBLANK('Funding Info'!HP35),"",'Funding Info'!HP35)</f>
        <v/>
      </c>
      <c r="H30" s="104">
        <f>+IF(ISBLANK('Funding Info'!HQ35),"",'Funding Info'!HQ35)</f>
        <v>0</v>
      </c>
      <c r="I30" s="95" t="str">
        <f>+IF(ISBLANK('Funding Info'!MD35),"",'Funding Info'!MD35)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Info'!HO36),"",'Funding Info'!HO36)</f>
        <v>96388</v>
      </c>
      <c r="G31" s="104">
        <f>+IF(ISBLANK('Funding Info'!HP36),"",'Funding Info'!HP36)</f>
        <v>-7988</v>
      </c>
      <c r="H31" s="104">
        <f>+IF(ISBLANK('Funding Info'!HQ36),"",'Funding Info'!HQ36)</f>
        <v>88400</v>
      </c>
      <c r="I31" s="95" t="str">
        <f>+IF(ISBLANK('Funding Info'!MD36),"",'Funding Info'!MD36)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Info'!HO37),"",'Funding Info'!HO37)</f>
        <v/>
      </c>
      <c r="G32" s="104" t="str">
        <f>+IF(ISBLANK('Funding Info'!HP37),"",'Funding Info'!HP37)</f>
        <v/>
      </c>
      <c r="H32" s="104">
        <f>+IF(ISBLANK('Funding Info'!HQ37),"",'Funding Info'!HQ37)</f>
        <v>0</v>
      </c>
      <c r="I32" s="95" t="str">
        <f>+IF(ISBLANK('Funding Info'!MD37),"",'Funding Info'!MD37)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Info'!HO38),"",'Funding Info'!HO38)</f>
        <v/>
      </c>
      <c r="G33" s="104" t="str">
        <f>+IF(ISBLANK('Funding Info'!HP38),"",'Funding Info'!HP38)</f>
        <v/>
      </c>
      <c r="H33" s="104">
        <f>+IF(ISBLANK('Funding Info'!HQ38),"",'Funding Info'!HQ38)</f>
        <v>0</v>
      </c>
      <c r="I33" s="95" t="str">
        <f>+IF(ISBLANK('Funding Info'!MD38),"",'Funding Info'!MD38)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Info'!HO39),"",'Funding Info'!HO39)</f>
        <v/>
      </c>
      <c r="G34" s="104" t="str">
        <f>+IF(ISBLANK('Funding Info'!HP39),"",'Funding Info'!HP39)</f>
        <v/>
      </c>
      <c r="H34" s="104">
        <f>+IF(ISBLANK('Funding Info'!HQ39),"",'Funding Info'!HQ39)</f>
        <v>0</v>
      </c>
      <c r="I34" s="95" t="str">
        <f>+IF(ISBLANK('Funding Info'!MD39),"",'Funding Info'!MD39)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121151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[1]Overview!B77</f>
        <v>Trempealeau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[1]Overview!C77</f>
        <v>61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Info'!HR3),"",'Funding Info'!HR3)</f>
        <v>4686</v>
      </c>
      <c r="G5" s="104" t="str">
        <f>+IF(ISBLANK('Funding Info'!HS3),"",'Funding Info'!HS3)</f>
        <v/>
      </c>
      <c r="H5" s="104">
        <f>+IF(ISBLANK('Funding Info'!HT3),"",'Funding Info'!HT3)</f>
        <v>4686</v>
      </c>
      <c r="I5" s="95" t="str">
        <f>+IF(ISBLANK('Funding Info'!ME3),"",'Funding Info'!ME3)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Info'!HR5),"",'Funding Info'!HR5)</f>
        <v/>
      </c>
      <c r="G6" s="104" t="str">
        <f>+IF(ISBLANK('Funding Info'!HS5),"",'Funding Info'!HS5)</f>
        <v/>
      </c>
      <c r="H6" s="104">
        <f>+IF(ISBLANK('Funding Info'!HT5),"",'Funding Info'!HT5)</f>
        <v>0</v>
      </c>
      <c r="I6" s="95" t="str">
        <f>+IF(ISBLANK('Funding Info'!ME5),"",'Funding Info'!ME5)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Info'!HR7),"",'Funding Info'!HR7)</f>
        <v/>
      </c>
      <c r="G7" s="104" t="str">
        <f>+IF(ISBLANK('Funding Info'!HS7),"",'Funding Info'!HS7)</f>
        <v/>
      </c>
      <c r="H7" s="104">
        <f>+IF(ISBLANK('Funding Info'!HT7),"",'Funding Info'!HT7)</f>
        <v>0</v>
      </c>
      <c r="I7" s="95" t="str">
        <f>+IF(ISBLANK('Funding Info'!ME7),"",'Funding Info'!ME7)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Info'!HR8),"",'Funding Info'!HR8)</f>
        <v/>
      </c>
      <c r="G8" s="104" t="str">
        <f>+IF(ISBLANK('Funding Info'!HS8),"",'Funding Info'!HS8)</f>
        <v/>
      </c>
      <c r="H8" s="104">
        <f>+IF(ISBLANK('Funding Info'!HT8),"",'Funding Info'!HT8)</f>
        <v>0</v>
      </c>
      <c r="I8" s="95" t="str">
        <f>+IF(ISBLANK('Funding Info'!ME8),"",'Funding Info'!ME8)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Info'!HR9),"",'Funding Info'!HR9)</f>
        <v/>
      </c>
      <c r="G9" s="104" t="str">
        <f>+IF(ISBLANK('Funding Info'!HS9),"",'Funding Info'!HS9)</f>
        <v/>
      </c>
      <c r="H9" s="104">
        <f>+IF(ISBLANK('Funding Info'!HT9),"",'Funding Info'!HT9)</f>
        <v>0</v>
      </c>
      <c r="I9" s="95" t="str">
        <f>+IF(ISBLANK('Funding Info'!ME9),"",'Funding Info'!ME9)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Info'!HR10),"",'Funding Info'!HR10)</f>
        <v/>
      </c>
      <c r="G10" s="104" t="str">
        <f>+IF(ISBLANK('Funding Info'!HS10),"",'Funding Info'!HS10)</f>
        <v/>
      </c>
      <c r="H10" s="104">
        <f>+IF(ISBLANK('Funding Info'!HT10),"",'Funding Info'!HT10)</f>
        <v>0</v>
      </c>
      <c r="I10" s="95" t="str">
        <f>+IF(ISBLANK('Funding Info'!ME10),"",'Funding Info'!ME10)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Info'!HR11),"",'Funding Info'!HR11)</f>
        <v/>
      </c>
      <c r="G11" s="104" t="str">
        <f>+IF(ISBLANK('Funding Info'!HS11),"",'Funding Info'!HS11)</f>
        <v/>
      </c>
      <c r="H11" s="104">
        <f>+IF(ISBLANK('Funding Info'!HT11),"",'Funding Info'!HT11)</f>
        <v>0</v>
      </c>
      <c r="I11" s="95" t="str">
        <f>+IF(ISBLANK('Funding Info'!ME11),"",'Funding Info'!ME11)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Info'!HR13),"",'Funding Info'!HR13)</f>
        <v/>
      </c>
      <c r="G12" s="104" t="str">
        <f>+IF(ISBLANK('Funding Info'!HS13),"",'Funding Info'!HS13)</f>
        <v/>
      </c>
      <c r="H12" s="104">
        <f>+IF(ISBLANK('Funding Info'!HT13),"",'Funding Info'!HT13)</f>
        <v>0</v>
      </c>
      <c r="I12" s="95" t="str">
        <f>+IF(ISBLANK('Funding Info'!ME13),"",'Funding Info'!ME13)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Info'!HR14),"",'Funding Info'!HR14)</f>
        <v/>
      </c>
      <c r="G13" s="104" t="str">
        <f>+IF(ISBLANK('Funding Info'!HS14),"",'Funding Info'!HS14)</f>
        <v/>
      </c>
      <c r="H13" s="104">
        <f>+IF(ISBLANK('Funding Info'!HT14),"",'Funding Info'!HT14)</f>
        <v>0</v>
      </c>
      <c r="I13" s="95" t="str">
        <f>+IF(ISBLANK('Funding Info'!ME14),"",'Funding Info'!ME14)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Info'!HR15),"",'Funding Info'!HR15)</f>
        <v/>
      </c>
      <c r="G14" s="104" t="str">
        <f>+IF(ISBLANK('Funding Info'!HS15),"",'Funding Info'!HS15)</f>
        <v/>
      </c>
      <c r="H14" s="104">
        <f>+IF(ISBLANK('Funding Info'!HT15),"",'Funding Info'!HT15)</f>
        <v>0</v>
      </c>
      <c r="I14" s="95" t="str">
        <f>+IF(ISBLANK('Funding Info'!ME15),"",'Funding Info'!ME15)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Info'!HR16),"",'Funding Info'!HR16)</f>
        <v>9272</v>
      </c>
      <c r="G15" s="104" t="str">
        <f>+IF(ISBLANK('Funding Info'!HS16),"",'Funding Info'!HS16)</f>
        <v/>
      </c>
      <c r="H15" s="104">
        <f>+IF(ISBLANK('Funding Info'!HT16),"",'Funding Info'!HT16)</f>
        <v>9272</v>
      </c>
      <c r="I15" s="95" t="str">
        <f>+IF(ISBLANK('Funding Info'!ME16),"",'Funding Info'!ME16)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Info'!HR17),"",'Funding Info'!HR17)</f>
        <v/>
      </c>
      <c r="G16" s="104" t="str">
        <f>+IF(ISBLANK('Funding Info'!HS17),"",'Funding Info'!HS17)</f>
        <v/>
      </c>
      <c r="H16" s="104">
        <f>+IF(ISBLANK('Funding Info'!HT17),"",'Funding Info'!HT17)</f>
        <v>0</v>
      </c>
      <c r="I16" s="95" t="str">
        <f>+IF(ISBLANK('Funding Info'!ME17),"",'Funding Info'!ME17)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Info'!HR18),"",'Funding Info'!HR18)</f>
        <v>14496</v>
      </c>
      <c r="G17" s="104" t="str">
        <f>+IF(ISBLANK('Funding Info'!HS18),"",'Funding Info'!HS18)</f>
        <v/>
      </c>
      <c r="H17" s="104">
        <f>+IF(ISBLANK('Funding Info'!HT18),"",'Funding Info'!HT18)</f>
        <v>14496</v>
      </c>
      <c r="I17" s="95" t="str">
        <f>+IF(ISBLANK('Funding Info'!ME18),"",'Funding Info'!ME18)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Info'!HR19),"",'Funding Info'!HR19)</f>
        <v/>
      </c>
      <c r="G18" s="104" t="str">
        <f>+IF(ISBLANK('Funding Info'!HS19),"",'Funding Info'!HS19)</f>
        <v/>
      </c>
      <c r="H18" s="104">
        <f>+IF(ISBLANK('Funding Info'!HT19),"",'Funding Info'!HT19)</f>
        <v>0</v>
      </c>
      <c r="I18" s="95" t="str">
        <f>+IF(ISBLANK('Funding Info'!ME19),"",'Funding Info'!ME19)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Info'!HR23),"",'Funding Info'!HR23)</f>
        <v/>
      </c>
      <c r="G19" s="104" t="str">
        <f>+IF(ISBLANK('Funding Info'!HS23),"",'Funding Info'!HS23)</f>
        <v/>
      </c>
      <c r="H19" s="104">
        <f>+IF(ISBLANK('Funding Info'!HT23),"",'Funding Info'!HT23)</f>
        <v>0</v>
      </c>
      <c r="I19" s="95" t="str">
        <f>+IF(ISBLANK('Funding Info'!ME23),"",'Funding Info'!ME23)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Info'!HR24),"",'Funding Info'!HR24)</f>
        <v/>
      </c>
      <c r="G20" s="104" t="str">
        <f>+IF(ISBLANK('Funding Info'!HS24),"",'Funding Info'!HS24)</f>
        <v/>
      </c>
      <c r="H20" s="104">
        <f>+IF(ISBLANK('Funding Info'!HT24),"",'Funding Info'!HT24)</f>
        <v>0</v>
      </c>
      <c r="I20" s="95" t="str">
        <f>+IF(ISBLANK('Funding Info'!ME24),"",'Funding Info'!ME24)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Info'!HR25),"",'Funding Info'!HR25)</f>
        <v/>
      </c>
      <c r="G21" s="104" t="str">
        <f>+IF(ISBLANK('Funding Info'!HS25),"",'Funding Info'!HS25)</f>
        <v/>
      </c>
      <c r="H21" s="104">
        <f>+IF(ISBLANK('Funding Info'!HT25),"",'Funding Info'!HT25)</f>
        <v>0</v>
      </c>
      <c r="I21" s="95" t="str">
        <f>+IF(ISBLANK('Funding Info'!ME25),"",'Funding Info'!ME25)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Info'!HR26),"",'Funding Info'!HR26)</f>
        <v/>
      </c>
      <c r="G22" s="104" t="str">
        <f>+IF(ISBLANK('Funding Info'!HS26),"",'Funding Info'!HS26)</f>
        <v/>
      </c>
      <c r="H22" s="104">
        <f>+IF(ISBLANK('Funding Info'!HT26),"",'Funding Info'!HT26)</f>
        <v>0</v>
      </c>
      <c r="I22" s="95" t="str">
        <f>+IF(ISBLANK('Funding Info'!ME26),"",'Funding Info'!ME26)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Info'!HR27),"",'Funding Info'!HR27)</f>
        <v/>
      </c>
      <c r="G23" s="104" t="str">
        <f>+IF(ISBLANK('Funding Info'!HS27),"",'Funding Info'!HS27)</f>
        <v/>
      </c>
      <c r="H23" s="104">
        <f>+IF(ISBLANK('Funding Info'!HT27),"",'Funding Info'!HT27)</f>
        <v>0</v>
      </c>
      <c r="I23" s="95" t="str">
        <f>+IF(ISBLANK('Funding Info'!ME27),"",'Funding Info'!ME27)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Info'!HR28),"",'Funding Info'!HR28)</f>
        <v/>
      </c>
      <c r="G24" s="104" t="str">
        <f>+IF(ISBLANK('Funding Info'!HS28),"",'Funding Info'!HS28)</f>
        <v/>
      </c>
      <c r="H24" s="104">
        <f>+IF(ISBLANK('Funding Info'!HT28),"",'Funding Info'!HT28)</f>
        <v>0</v>
      </c>
      <c r="I24" s="95" t="str">
        <f>+IF(ISBLANK('Funding Info'!ME28),"",'Funding Info'!ME28)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Info'!HR29),"",'Funding Info'!HR29)</f>
        <v/>
      </c>
      <c r="G25" s="104" t="str">
        <f>+IF(ISBLANK('Funding Info'!HS29),"",'Funding Info'!HS29)</f>
        <v/>
      </c>
      <c r="H25" s="104">
        <f>+IF(ISBLANK('Funding Info'!HT29),"",'Funding Info'!HT29)</f>
        <v>0</v>
      </c>
      <c r="I25" s="95" t="str">
        <f>+IF(ISBLANK('Funding Info'!ME29),"",'Funding Info'!ME29)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Info'!HR30),"",'Funding Info'!HR30)</f>
        <v/>
      </c>
      <c r="G26" s="104" t="str">
        <f>+IF(ISBLANK('Funding Info'!HS30),"",'Funding Info'!HS30)</f>
        <v/>
      </c>
      <c r="H26" s="104">
        <f>+IF(ISBLANK('Funding Info'!HT30),"",'Funding Info'!HT30)</f>
        <v>0</v>
      </c>
      <c r="I26" s="95" t="str">
        <f>+IF(ISBLANK('Funding Info'!ME30),"",'Funding Info'!ME30)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Info'!HR31),"",'Funding Info'!HR31)</f>
        <v/>
      </c>
      <c r="G27" s="104" t="str">
        <f>+IF(ISBLANK('Funding Info'!HS31),"",'Funding Info'!HS31)</f>
        <v/>
      </c>
      <c r="H27" s="104">
        <f>+IF(ISBLANK('Funding Info'!HT31),"",'Funding Info'!HT31)</f>
        <v>0</v>
      </c>
      <c r="I27" s="95" t="str">
        <f>+IF(ISBLANK('Funding Info'!ME31),"",'Funding Info'!ME31)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Info'!HR32),"",'Funding Info'!HR32)</f>
        <v>1591</v>
      </c>
      <c r="G28" s="104" t="str">
        <f>+IF(ISBLANK('Funding Info'!HS32),"",'Funding Info'!HS32)</f>
        <v/>
      </c>
      <c r="H28" s="104">
        <f>+IF(ISBLANK('Funding Info'!HT32),"",'Funding Info'!HT32)</f>
        <v>1591</v>
      </c>
      <c r="I28" s="95" t="str">
        <f>+IF(ISBLANK('Funding Info'!ME32),"",'Funding Info'!ME32)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Info'!HR33),"",'Funding Info'!HR33)</f>
        <v>2157</v>
      </c>
      <c r="G29" s="104" t="str">
        <f>+IF(ISBLANK('Funding Info'!HS33),"",'Funding Info'!HS33)</f>
        <v/>
      </c>
      <c r="H29" s="104">
        <f>+IF(ISBLANK('Funding Info'!HT33),"",'Funding Info'!HT33)</f>
        <v>2157</v>
      </c>
      <c r="I29" s="95" t="str">
        <f>+IF(ISBLANK('Funding Info'!ME33),"",'Funding Info'!ME33)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Info'!HR35),"",'Funding Info'!HR35)</f>
        <v/>
      </c>
      <c r="G30" s="104" t="str">
        <f>+IF(ISBLANK('Funding Info'!HS35),"",'Funding Info'!HS35)</f>
        <v/>
      </c>
      <c r="H30" s="104">
        <f>+IF(ISBLANK('Funding Info'!HT35),"",'Funding Info'!HT35)</f>
        <v>0</v>
      </c>
      <c r="I30" s="95" t="str">
        <f>+IF(ISBLANK('Funding Info'!ME35),"",'Funding Info'!ME35)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Info'!HR36),"",'Funding Info'!HR36)</f>
        <v>117968</v>
      </c>
      <c r="G31" s="104">
        <f>+IF(ISBLANK('Funding Info'!HS36),"",'Funding Info'!HS36)</f>
        <v>5467</v>
      </c>
      <c r="H31" s="104">
        <f>+IF(ISBLANK('Funding Info'!HT36),"",'Funding Info'!HT36)</f>
        <v>123435</v>
      </c>
      <c r="I31" s="95" t="str">
        <f>+IF(ISBLANK('Funding Info'!ME36),"",'Funding Info'!ME36)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Info'!HR37),"",'Funding Info'!HR37)</f>
        <v/>
      </c>
      <c r="G32" s="104" t="str">
        <f>+IF(ISBLANK('Funding Info'!HS37),"",'Funding Info'!HS37)</f>
        <v/>
      </c>
      <c r="H32" s="104">
        <f>+IF(ISBLANK('Funding Info'!HT37),"",'Funding Info'!HT37)</f>
        <v>0</v>
      </c>
      <c r="I32" s="95" t="str">
        <f>+IF(ISBLANK('Funding Info'!ME37),"",'Funding Info'!ME37)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Info'!HR38),"",'Funding Info'!HR38)</f>
        <v/>
      </c>
      <c r="G33" s="104" t="str">
        <f>+IF(ISBLANK('Funding Info'!HS38),"",'Funding Info'!HS38)</f>
        <v/>
      </c>
      <c r="H33" s="104">
        <f>+IF(ISBLANK('Funding Info'!HT38),"",'Funding Info'!HT38)</f>
        <v>0</v>
      </c>
      <c r="I33" s="95" t="str">
        <f>+IF(ISBLANK('Funding Info'!ME38),"",'Funding Info'!ME38)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Info'!HR39),"",'Funding Info'!HR39)</f>
        <v/>
      </c>
      <c r="G34" s="104" t="str">
        <f>+IF(ISBLANK('Funding Info'!HS39),"",'Funding Info'!HS39)</f>
        <v/>
      </c>
      <c r="H34" s="104">
        <f>+IF(ISBLANK('Funding Info'!HT39),"",'Funding Info'!HT39)</f>
        <v>0</v>
      </c>
      <c r="I34" s="95" t="str">
        <f>+IF(ISBLANK('Funding Info'!ME39),"",'Funding Info'!ME39)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155637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[1]Overview!B78</f>
        <v>Vernon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[1]Overview!C78</f>
        <v>62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 t="str">
        <f>+IF(ISBLANK('Funding Info'!HU3),"",'Funding Info'!HU3)</f>
        <v/>
      </c>
      <c r="G5" s="104" t="str">
        <f>+IF(ISBLANK('Funding Info'!HV3),"",'Funding Info'!HV3)</f>
        <v/>
      </c>
      <c r="H5" s="104">
        <f>+IF(ISBLANK('Funding Info'!HW3),"",'Funding Info'!HW3)</f>
        <v>0</v>
      </c>
      <c r="I5" s="95" t="str">
        <f>+IF(ISBLANK('Funding Info'!MF3),"",'Funding Info'!MF3)</f>
        <v/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Info'!HU5),"",'Funding Info'!HU5)</f>
        <v/>
      </c>
      <c r="G6" s="104" t="str">
        <f>+IF(ISBLANK('Funding Info'!HV5),"",'Funding Info'!HV5)</f>
        <v/>
      </c>
      <c r="H6" s="104">
        <f>+IF(ISBLANK('Funding Info'!HW5),"",'Funding Info'!HW5)</f>
        <v>0</v>
      </c>
      <c r="I6" s="95" t="str">
        <f>+IF(ISBLANK('Funding Info'!MF5),"",'Funding Info'!MF5)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Info'!HU7),"",'Funding Info'!HU7)</f>
        <v/>
      </c>
      <c r="G7" s="104" t="str">
        <f>+IF(ISBLANK('Funding Info'!HV7),"",'Funding Info'!HV7)</f>
        <v/>
      </c>
      <c r="H7" s="104">
        <f>+IF(ISBLANK('Funding Info'!HW7),"",'Funding Info'!HW7)</f>
        <v>0</v>
      </c>
      <c r="I7" s="95" t="str">
        <f>+IF(ISBLANK('Funding Info'!MF7),"",'Funding Info'!MF7)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Info'!HU8),"",'Funding Info'!HU8)</f>
        <v/>
      </c>
      <c r="G8" s="104" t="str">
        <f>+IF(ISBLANK('Funding Info'!HV8),"",'Funding Info'!HV8)</f>
        <v/>
      </c>
      <c r="H8" s="104">
        <f>+IF(ISBLANK('Funding Info'!HW8),"",'Funding Info'!HW8)</f>
        <v>0</v>
      </c>
      <c r="I8" s="95" t="str">
        <f>+IF(ISBLANK('Funding Info'!MF8),"",'Funding Info'!MF8)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Info'!HU9),"",'Funding Info'!HU9)</f>
        <v/>
      </c>
      <c r="G9" s="104" t="str">
        <f>+IF(ISBLANK('Funding Info'!HV9),"",'Funding Info'!HV9)</f>
        <v/>
      </c>
      <c r="H9" s="104">
        <f>+IF(ISBLANK('Funding Info'!HW9),"",'Funding Info'!HW9)</f>
        <v>0</v>
      </c>
      <c r="I9" s="95" t="str">
        <f>+IF(ISBLANK('Funding Info'!MF9),"",'Funding Info'!MF9)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Info'!HU10),"",'Funding Info'!HU10)</f>
        <v/>
      </c>
      <c r="G10" s="104" t="str">
        <f>+IF(ISBLANK('Funding Info'!HV10),"",'Funding Info'!HV10)</f>
        <v/>
      </c>
      <c r="H10" s="104">
        <f>+IF(ISBLANK('Funding Info'!HW10),"",'Funding Info'!HW10)</f>
        <v>0</v>
      </c>
      <c r="I10" s="95" t="str">
        <f>+IF(ISBLANK('Funding Info'!MF10),"",'Funding Info'!MF10)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Info'!HU11),"",'Funding Info'!HU11)</f>
        <v/>
      </c>
      <c r="G11" s="104" t="str">
        <f>+IF(ISBLANK('Funding Info'!HV11),"",'Funding Info'!HV11)</f>
        <v/>
      </c>
      <c r="H11" s="104">
        <f>+IF(ISBLANK('Funding Info'!HW11),"",'Funding Info'!HW11)</f>
        <v>0</v>
      </c>
      <c r="I11" s="95" t="str">
        <f>+IF(ISBLANK('Funding Info'!MF11),"",'Funding Info'!MF11)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Info'!HU13),"",'Funding Info'!HU13)</f>
        <v/>
      </c>
      <c r="G12" s="104" t="str">
        <f>+IF(ISBLANK('Funding Info'!HV13),"",'Funding Info'!HV13)</f>
        <v/>
      </c>
      <c r="H12" s="104">
        <f>+IF(ISBLANK('Funding Info'!HW13),"",'Funding Info'!HW13)</f>
        <v>0</v>
      </c>
      <c r="I12" s="95" t="str">
        <f>+IF(ISBLANK('Funding Info'!MF13),"",'Funding Info'!MF13)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Info'!HU14),"",'Funding Info'!HU14)</f>
        <v/>
      </c>
      <c r="G13" s="104" t="str">
        <f>+IF(ISBLANK('Funding Info'!HV14),"",'Funding Info'!HV14)</f>
        <v/>
      </c>
      <c r="H13" s="104">
        <f>+IF(ISBLANK('Funding Info'!HW14),"",'Funding Info'!HW14)</f>
        <v>0</v>
      </c>
      <c r="I13" s="95" t="str">
        <f>+IF(ISBLANK('Funding Info'!MF14),"",'Funding Info'!MF14)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Info'!HU15),"",'Funding Info'!HU15)</f>
        <v/>
      </c>
      <c r="G14" s="104" t="str">
        <f>+IF(ISBLANK('Funding Info'!HV15),"",'Funding Info'!HV15)</f>
        <v/>
      </c>
      <c r="H14" s="104">
        <f>+IF(ISBLANK('Funding Info'!HW15),"",'Funding Info'!HW15)</f>
        <v>0</v>
      </c>
      <c r="I14" s="95" t="str">
        <f>+IF(ISBLANK('Funding Info'!MF15),"",'Funding Info'!MF15)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Info'!HU16),"",'Funding Info'!HU16)</f>
        <v>9508</v>
      </c>
      <c r="G15" s="104" t="str">
        <f>+IF(ISBLANK('Funding Info'!HV16),"",'Funding Info'!HV16)</f>
        <v/>
      </c>
      <c r="H15" s="104">
        <f>+IF(ISBLANK('Funding Info'!HW16),"",'Funding Info'!HW16)</f>
        <v>9508</v>
      </c>
      <c r="I15" s="95" t="str">
        <f>+IF(ISBLANK('Funding Info'!MF16),"",'Funding Info'!MF16)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Info'!HU17),"",'Funding Info'!HU17)</f>
        <v/>
      </c>
      <c r="G16" s="104" t="str">
        <f>+IF(ISBLANK('Funding Info'!HV17),"",'Funding Info'!HV17)</f>
        <v/>
      </c>
      <c r="H16" s="104">
        <f>+IF(ISBLANK('Funding Info'!HW17),"",'Funding Info'!HW17)</f>
        <v>0</v>
      </c>
      <c r="I16" s="95" t="str">
        <f>+IF(ISBLANK('Funding Info'!MF17),"",'Funding Info'!MF17)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Info'!HU18),"",'Funding Info'!HU18)</f>
        <v>20744</v>
      </c>
      <c r="G17" s="104" t="str">
        <f>+IF(ISBLANK('Funding Info'!HV18),"",'Funding Info'!HV18)</f>
        <v/>
      </c>
      <c r="H17" s="104">
        <f>+IF(ISBLANK('Funding Info'!HW18),"",'Funding Info'!HW18)</f>
        <v>20744</v>
      </c>
      <c r="I17" s="95" t="str">
        <f>+IF(ISBLANK('Funding Info'!MF18),"",'Funding Info'!MF18)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Info'!HU19),"",'Funding Info'!HU19)</f>
        <v/>
      </c>
      <c r="G18" s="104" t="str">
        <f>+IF(ISBLANK('Funding Info'!HV19),"",'Funding Info'!HV19)</f>
        <v/>
      </c>
      <c r="H18" s="104">
        <f>+IF(ISBLANK('Funding Info'!HW19),"",'Funding Info'!HW19)</f>
        <v>0</v>
      </c>
      <c r="I18" s="95" t="str">
        <f>+IF(ISBLANK('Funding Info'!MF19),"",'Funding Info'!MF19)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Info'!HU23),"",'Funding Info'!HU23)</f>
        <v/>
      </c>
      <c r="G19" s="104" t="str">
        <f>+IF(ISBLANK('Funding Info'!HV23),"",'Funding Info'!HV23)</f>
        <v/>
      </c>
      <c r="H19" s="104">
        <f>+IF(ISBLANK('Funding Info'!HW23),"",'Funding Info'!HW23)</f>
        <v>0</v>
      </c>
      <c r="I19" s="95" t="str">
        <f>+IF(ISBLANK('Funding Info'!MF23),"",'Funding Info'!MF23)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Info'!HU24),"",'Funding Info'!HU24)</f>
        <v>1302</v>
      </c>
      <c r="G20" s="104" t="str">
        <f>+IF(ISBLANK('Funding Info'!HV24),"",'Funding Info'!HV24)</f>
        <v/>
      </c>
      <c r="H20" s="104">
        <f>+IF(ISBLANK('Funding Info'!HW24),"",'Funding Info'!HW24)</f>
        <v>1302</v>
      </c>
      <c r="I20" s="95" t="str">
        <f>+IF(ISBLANK('Funding Info'!MF24),"",'Funding Info'!MF24)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Info'!HU25),"",'Funding Info'!HU25)</f>
        <v/>
      </c>
      <c r="G21" s="104" t="str">
        <f>+IF(ISBLANK('Funding Info'!HV25),"",'Funding Info'!HV25)</f>
        <v/>
      </c>
      <c r="H21" s="104">
        <f>+IF(ISBLANK('Funding Info'!HW25),"",'Funding Info'!HW25)</f>
        <v>0</v>
      </c>
      <c r="I21" s="95" t="str">
        <f>+IF(ISBLANK('Funding Info'!MF25),"",'Funding Info'!MF25)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Info'!HU26),"",'Funding Info'!HU26)</f>
        <v/>
      </c>
      <c r="G22" s="104" t="str">
        <f>+IF(ISBLANK('Funding Info'!HV26),"",'Funding Info'!HV26)</f>
        <v/>
      </c>
      <c r="H22" s="104">
        <f>+IF(ISBLANK('Funding Info'!HW26),"",'Funding Info'!HW26)</f>
        <v>0</v>
      </c>
      <c r="I22" s="95" t="str">
        <f>+IF(ISBLANK('Funding Info'!MF26),"",'Funding Info'!MF26)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Info'!HU27),"",'Funding Info'!HU27)</f>
        <v/>
      </c>
      <c r="G23" s="104" t="str">
        <f>+IF(ISBLANK('Funding Info'!HV27),"",'Funding Info'!HV27)</f>
        <v/>
      </c>
      <c r="H23" s="104">
        <f>+IF(ISBLANK('Funding Info'!HW27),"",'Funding Info'!HW27)</f>
        <v>0</v>
      </c>
      <c r="I23" s="95" t="str">
        <f>+IF(ISBLANK('Funding Info'!MF27),"",'Funding Info'!MF27)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Info'!HU28),"",'Funding Info'!HU28)</f>
        <v/>
      </c>
      <c r="G24" s="104" t="str">
        <f>+IF(ISBLANK('Funding Info'!HV28),"",'Funding Info'!HV28)</f>
        <v/>
      </c>
      <c r="H24" s="104">
        <f>+IF(ISBLANK('Funding Info'!HW28),"",'Funding Info'!HW28)</f>
        <v>0</v>
      </c>
      <c r="I24" s="95" t="str">
        <f>+IF(ISBLANK('Funding Info'!MF28),"",'Funding Info'!MF28)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Info'!HU29),"",'Funding Info'!HU29)</f>
        <v/>
      </c>
      <c r="G25" s="104" t="str">
        <f>+IF(ISBLANK('Funding Info'!HV29),"",'Funding Info'!HV29)</f>
        <v/>
      </c>
      <c r="H25" s="104">
        <f>+IF(ISBLANK('Funding Info'!HW29),"",'Funding Info'!HW29)</f>
        <v>0</v>
      </c>
      <c r="I25" s="95" t="str">
        <f>+IF(ISBLANK('Funding Info'!MF29),"",'Funding Info'!MF29)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Info'!HU30),"",'Funding Info'!HU30)</f>
        <v/>
      </c>
      <c r="G26" s="104" t="str">
        <f>+IF(ISBLANK('Funding Info'!HV30),"",'Funding Info'!HV30)</f>
        <v/>
      </c>
      <c r="H26" s="104">
        <f>+IF(ISBLANK('Funding Info'!HW30),"",'Funding Info'!HW30)</f>
        <v>0</v>
      </c>
      <c r="I26" s="95" t="str">
        <f>+IF(ISBLANK('Funding Info'!MF30),"",'Funding Info'!MF30)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Info'!HU31),"",'Funding Info'!HU31)</f>
        <v/>
      </c>
      <c r="G27" s="104" t="str">
        <f>+IF(ISBLANK('Funding Info'!HV31),"",'Funding Info'!HV31)</f>
        <v/>
      </c>
      <c r="H27" s="104">
        <f>+IF(ISBLANK('Funding Info'!HW31),"",'Funding Info'!HW31)</f>
        <v>0</v>
      </c>
      <c r="I27" s="95" t="str">
        <f>+IF(ISBLANK('Funding Info'!MF31),"",'Funding Info'!MF31)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Info'!HU32),"",'Funding Info'!HU32)</f>
        <v>1411</v>
      </c>
      <c r="G28" s="104" t="str">
        <f>+IF(ISBLANK('Funding Info'!HV32),"",'Funding Info'!HV32)</f>
        <v/>
      </c>
      <c r="H28" s="104">
        <f>+IF(ISBLANK('Funding Info'!HW32),"",'Funding Info'!HW32)</f>
        <v>1411</v>
      </c>
      <c r="I28" s="95" t="str">
        <f>+IF(ISBLANK('Funding Info'!MF32),"",'Funding Info'!MF32)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Info'!HU33),"",'Funding Info'!HU33)</f>
        <v>2191</v>
      </c>
      <c r="G29" s="104" t="str">
        <f>+IF(ISBLANK('Funding Info'!HV33),"",'Funding Info'!HV33)</f>
        <v/>
      </c>
      <c r="H29" s="104">
        <f>+IF(ISBLANK('Funding Info'!HW33),"",'Funding Info'!HW33)</f>
        <v>2191</v>
      </c>
      <c r="I29" s="95" t="str">
        <f>+IF(ISBLANK('Funding Info'!MF33),"",'Funding Info'!MF33)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Info'!HU35),"",'Funding Info'!HU35)</f>
        <v/>
      </c>
      <c r="G30" s="104" t="str">
        <f>+IF(ISBLANK('Funding Info'!HV35),"",'Funding Info'!HV35)</f>
        <v/>
      </c>
      <c r="H30" s="104">
        <f>+IF(ISBLANK('Funding Info'!HW35),"",'Funding Info'!HW35)</f>
        <v>0</v>
      </c>
      <c r="I30" s="95" t="str">
        <f>+IF(ISBLANK('Funding Info'!MF35),"",'Funding Info'!MF35)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Info'!HU36),"",'Funding Info'!HU36)</f>
        <v>126470</v>
      </c>
      <c r="G31" s="104">
        <f>+IF(ISBLANK('Funding Info'!HV36),"",'Funding Info'!HV36)</f>
        <v>6030</v>
      </c>
      <c r="H31" s="104">
        <f>+IF(ISBLANK('Funding Info'!HW36),"",'Funding Info'!HW36)</f>
        <v>132500</v>
      </c>
      <c r="I31" s="95" t="str">
        <f>+IF(ISBLANK('Funding Info'!MF36),"",'Funding Info'!MF36)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Info'!HU37),"",'Funding Info'!HU37)</f>
        <v/>
      </c>
      <c r="G32" s="104" t="str">
        <f>+IF(ISBLANK('Funding Info'!HV37),"",'Funding Info'!HV37)</f>
        <v/>
      </c>
      <c r="H32" s="104">
        <f>+IF(ISBLANK('Funding Info'!HW37),"",'Funding Info'!HW37)</f>
        <v>0</v>
      </c>
      <c r="I32" s="95" t="str">
        <f>+IF(ISBLANK('Funding Info'!MF37),"",'Funding Info'!MF37)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Info'!HU38),"",'Funding Info'!HU38)</f>
        <v/>
      </c>
      <c r="G33" s="104" t="str">
        <f>+IF(ISBLANK('Funding Info'!HV38),"",'Funding Info'!HV38)</f>
        <v/>
      </c>
      <c r="H33" s="104">
        <f>+IF(ISBLANK('Funding Info'!HW38),"",'Funding Info'!HW38)</f>
        <v>0</v>
      </c>
      <c r="I33" s="95" t="str">
        <f>+IF(ISBLANK('Funding Info'!MF38),"",'Funding Info'!MF38)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Info'!HU39),"",'Funding Info'!HU39)</f>
        <v/>
      </c>
      <c r="G34" s="104" t="str">
        <f>+IF(ISBLANK('Funding Info'!HV39),"",'Funding Info'!HV39)</f>
        <v/>
      </c>
      <c r="H34" s="104">
        <f>+IF(ISBLANK('Funding Info'!HW39),"",'Funding Info'!HW39)</f>
        <v>0</v>
      </c>
      <c r="I34" s="95" t="str">
        <f>+IF(ISBLANK('Funding Info'!MF39),"",'Funding Info'!MF39)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167656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5703125" style="90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[1]Overview!B79</f>
        <v>Vilas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[1]Overview!C79</f>
        <v>63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Info'!HX3),"",'Funding Info'!HX3)</f>
        <v>3244</v>
      </c>
      <c r="G5" s="104" t="str">
        <f>+IF(ISBLANK('Funding Info'!HY3),"",'Funding Info'!HY3)</f>
        <v/>
      </c>
      <c r="H5" s="104">
        <f>+IF(ISBLANK('Funding Info'!HZ3),"",'Funding Info'!HZ3)</f>
        <v>3244</v>
      </c>
      <c r="I5" s="95" t="str">
        <f>+IF(ISBLANK('Funding Info'!MG3),"",'Funding Info'!MG3)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Info'!HX5),"",'Funding Info'!HX5)</f>
        <v/>
      </c>
      <c r="G6" s="104" t="str">
        <f>+IF(ISBLANK('Funding Info'!HY5),"",'Funding Info'!HY5)</f>
        <v/>
      </c>
      <c r="H6" s="104">
        <f>+IF(ISBLANK('Funding Info'!HZ5),"",'Funding Info'!HZ5)</f>
        <v>0</v>
      </c>
      <c r="I6" s="95" t="str">
        <f>+IF(ISBLANK('Funding Info'!MG5),"",'Funding Info'!MG5)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Info'!HX7),"",'Funding Info'!HX7)</f>
        <v/>
      </c>
      <c r="G7" s="104" t="str">
        <f>+IF(ISBLANK('Funding Info'!HY7),"",'Funding Info'!HY7)</f>
        <v/>
      </c>
      <c r="H7" s="104">
        <f>+IF(ISBLANK('Funding Info'!HZ7),"",'Funding Info'!HZ7)</f>
        <v>0</v>
      </c>
      <c r="I7" s="95" t="str">
        <f>+IF(ISBLANK('Funding Info'!MG7),"",'Funding Info'!MG7)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Info'!HX8),"",'Funding Info'!HX8)</f>
        <v/>
      </c>
      <c r="G8" s="104" t="str">
        <f>+IF(ISBLANK('Funding Info'!HY8),"",'Funding Info'!HY8)</f>
        <v/>
      </c>
      <c r="H8" s="104">
        <f>+IF(ISBLANK('Funding Info'!HZ8),"",'Funding Info'!HZ8)</f>
        <v>0</v>
      </c>
      <c r="I8" s="95" t="str">
        <f>+IF(ISBLANK('Funding Info'!MG8),"",'Funding Info'!MG8)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Info'!HX9),"",'Funding Info'!HX9)</f>
        <v/>
      </c>
      <c r="G9" s="104" t="str">
        <f>+IF(ISBLANK('Funding Info'!HY9),"",'Funding Info'!HY9)</f>
        <v/>
      </c>
      <c r="H9" s="104">
        <f>+IF(ISBLANK('Funding Info'!HZ9),"",'Funding Info'!HZ9)</f>
        <v>0</v>
      </c>
      <c r="I9" s="95" t="str">
        <f>+IF(ISBLANK('Funding Info'!MG9),"",'Funding Info'!MG9)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Info'!HX10),"",'Funding Info'!HX10)</f>
        <v/>
      </c>
      <c r="G10" s="104" t="str">
        <f>+IF(ISBLANK('Funding Info'!HY10),"",'Funding Info'!HY10)</f>
        <v/>
      </c>
      <c r="H10" s="104">
        <f>+IF(ISBLANK('Funding Info'!HZ10),"",'Funding Info'!HZ10)</f>
        <v>0</v>
      </c>
      <c r="I10" s="95" t="str">
        <f>+IF(ISBLANK('Funding Info'!MG10),"",'Funding Info'!MG10)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Info'!HX11),"",'Funding Info'!HX11)</f>
        <v/>
      </c>
      <c r="G11" s="104" t="str">
        <f>+IF(ISBLANK('Funding Info'!HY11),"",'Funding Info'!HY11)</f>
        <v/>
      </c>
      <c r="H11" s="104">
        <f>+IF(ISBLANK('Funding Info'!HZ11),"",'Funding Info'!HZ11)</f>
        <v>0</v>
      </c>
      <c r="I11" s="95" t="str">
        <f>+IF(ISBLANK('Funding Info'!MG11),"",'Funding Info'!MG11)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Info'!HX13),"",'Funding Info'!HX13)</f>
        <v/>
      </c>
      <c r="G12" s="104" t="str">
        <f>+IF(ISBLANK('Funding Info'!HY13),"",'Funding Info'!HY13)</f>
        <v/>
      </c>
      <c r="H12" s="104">
        <f>+IF(ISBLANK('Funding Info'!HZ13),"",'Funding Info'!HZ13)</f>
        <v>0</v>
      </c>
      <c r="I12" s="95" t="str">
        <f>+IF(ISBLANK('Funding Info'!MG13),"",'Funding Info'!MG13)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Info'!HX14),"",'Funding Info'!HX14)</f>
        <v/>
      </c>
      <c r="G13" s="104" t="str">
        <f>+IF(ISBLANK('Funding Info'!HY14),"",'Funding Info'!HY14)</f>
        <v/>
      </c>
      <c r="H13" s="104">
        <f>+IF(ISBLANK('Funding Info'!HZ14),"",'Funding Info'!HZ14)</f>
        <v>0</v>
      </c>
      <c r="I13" s="95" t="str">
        <f>+IF(ISBLANK('Funding Info'!MG14),"",'Funding Info'!MG14)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Info'!HX15),"",'Funding Info'!HX15)</f>
        <v/>
      </c>
      <c r="G14" s="104" t="str">
        <f>+IF(ISBLANK('Funding Info'!HY15),"",'Funding Info'!HY15)</f>
        <v/>
      </c>
      <c r="H14" s="104">
        <f>+IF(ISBLANK('Funding Info'!HZ15),"",'Funding Info'!HZ15)</f>
        <v>0</v>
      </c>
      <c r="I14" s="95" t="str">
        <f>+IF(ISBLANK('Funding Info'!MG15),"",'Funding Info'!MG15)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Info'!HX16),"",'Funding Info'!HX16)</f>
        <v>6933</v>
      </c>
      <c r="G15" s="104" t="str">
        <f>+IF(ISBLANK('Funding Info'!HY16),"",'Funding Info'!HY16)</f>
        <v/>
      </c>
      <c r="H15" s="104">
        <f>+IF(ISBLANK('Funding Info'!HZ16),"",'Funding Info'!HZ16)</f>
        <v>6933</v>
      </c>
      <c r="I15" s="95" t="str">
        <f>+IF(ISBLANK('Funding Info'!MG16),"",'Funding Info'!MG16)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Info'!HX17),"",'Funding Info'!HX17)</f>
        <v/>
      </c>
      <c r="G16" s="104" t="str">
        <f>+IF(ISBLANK('Funding Info'!HY17),"",'Funding Info'!HY17)</f>
        <v/>
      </c>
      <c r="H16" s="104">
        <f>+IF(ISBLANK('Funding Info'!HZ17),"",'Funding Info'!HZ17)</f>
        <v>0</v>
      </c>
      <c r="I16" s="95" t="str">
        <f>+IF(ISBLANK('Funding Info'!MG17),"",'Funding Info'!MG17)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Info'!HX18),"",'Funding Info'!HX18)</f>
        <v>11592</v>
      </c>
      <c r="G17" s="104" t="str">
        <f>+IF(ISBLANK('Funding Info'!HY18),"",'Funding Info'!HY18)</f>
        <v/>
      </c>
      <c r="H17" s="104">
        <f>+IF(ISBLANK('Funding Info'!HZ18),"",'Funding Info'!HZ18)</f>
        <v>11592</v>
      </c>
      <c r="I17" s="95" t="str">
        <f>+IF(ISBLANK('Funding Info'!MG18),"",'Funding Info'!MG18)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Info'!HX19),"",'Funding Info'!HX19)</f>
        <v/>
      </c>
      <c r="G18" s="104" t="str">
        <f>+IF(ISBLANK('Funding Info'!HY19),"",'Funding Info'!HY19)</f>
        <v/>
      </c>
      <c r="H18" s="104">
        <f>+IF(ISBLANK('Funding Info'!HZ19),"",'Funding Info'!HZ19)</f>
        <v>0</v>
      </c>
      <c r="I18" s="95" t="str">
        <f>+IF(ISBLANK('Funding Info'!MG19),"",'Funding Info'!MG19)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Info'!HX23),"",'Funding Info'!HX23)</f>
        <v/>
      </c>
      <c r="G19" s="104" t="str">
        <f>+IF(ISBLANK('Funding Info'!HY23),"",'Funding Info'!HY23)</f>
        <v/>
      </c>
      <c r="H19" s="104">
        <f>+IF(ISBLANK('Funding Info'!HZ23),"",'Funding Info'!HZ23)</f>
        <v>0</v>
      </c>
      <c r="I19" s="95" t="str">
        <f>+IF(ISBLANK('Funding Info'!MG23),"",'Funding Info'!MG23)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Info'!HX24),"",'Funding Info'!HX24)</f>
        <v/>
      </c>
      <c r="G20" s="104" t="str">
        <f>+IF(ISBLANK('Funding Info'!HY24),"",'Funding Info'!HY24)</f>
        <v/>
      </c>
      <c r="H20" s="104">
        <f>+IF(ISBLANK('Funding Info'!HZ24),"",'Funding Info'!HZ24)</f>
        <v>0</v>
      </c>
      <c r="I20" s="95" t="str">
        <f>+IF(ISBLANK('Funding Info'!MG24),"",'Funding Info'!MG24)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Info'!HX25),"",'Funding Info'!HX25)</f>
        <v/>
      </c>
      <c r="G21" s="104" t="str">
        <f>+IF(ISBLANK('Funding Info'!HY25),"",'Funding Info'!HY25)</f>
        <v/>
      </c>
      <c r="H21" s="104">
        <f>+IF(ISBLANK('Funding Info'!HZ25),"",'Funding Info'!HZ25)</f>
        <v>0</v>
      </c>
      <c r="I21" s="95" t="str">
        <f>+IF(ISBLANK('Funding Info'!MG25),"",'Funding Info'!MG25)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Info'!HX26),"",'Funding Info'!HX26)</f>
        <v/>
      </c>
      <c r="G22" s="104" t="str">
        <f>+IF(ISBLANK('Funding Info'!HY26),"",'Funding Info'!HY26)</f>
        <v/>
      </c>
      <c r="H22" s="104">
        <f>+IF(ISBLANK('Funding Info'!HZ26),"",'Funding Info'!HZ26)</f>
        <v>0</v>
      </c>
      <c r="I22" s="95" t="str">
        <f>+IF(ISBLANK('Funding Info'!MG26),"",'Funding Info'!MG26)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Info'!HX27),"",'Funding Info'!HX27)</f>
        <v/>
      </c>
      <c r="G23" s="104" t="str">
        <f>+IF(ISBLANK('Funding Info'!HY27),"",'Funding Info'!HY27)</f>
        <v/>
      </c>
      <c r="H23" s="104">
        <f>+IF(ISBLANK('Funding Info'!HZ27),"",'Funding Info'!HZ27)</f>
        <v>0</v>
      </c>
      <c r="I23" s="95" t="str">
        <f>+IF(ISBLANK('Funding Info'!MG27),"",'Funding Info'!MG27)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Info'!HX28),"",'Funding Info'!HX28)</f>
        <v/>
      </c>
      <c r="G24" s="104" t="str">
        <f>+IF(ISBLANK('Funding Info'!HY28),"",'Funding Info'!HY28)</f>
        <v/>
      </c>
      <c r="H24" s="104">
        <f>+IF(ISBLANK('Funding Info'!HZ28),"",'Funding Info'!HZ28)</f>
        <v>0</v>
      </c>
      <c r="I24" s="95" t="str">
        <f>+IF(ISBLANK('Funding Info'!MG28),"",'Funding Info'!MG28)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Info'!HX29),"",'Funding Info'!HX29)</f>
        <v/>
      </c>
      <c r="G25" s="104" t="str">
        <f>+IF(ISBLANK('Funding Info'!HY29),"",'Funding Info'!HY29)</f>
        <v/>
      </c>
      <c r="H25" s="104">
        <f>+IF(ISBLANK('Funding Info'!HZ29),"",'Funding Info'!HZ29)</f>
        <v>0</v>
      </c>
      <c r="I25" s="95" t="str">
        <f>+IF(ISBLANK('Funding Info'!MG29),"",'Funding Info'!MG29)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Info'!HX30),"",'Funding Info'!HX30)</f>
        <v/>
      </c>
      <c r="G26" s="104" t="str">
        <f>+IF(ISBLANK('Funding Info'!HY30),"",'Funding Info'!HY30)</f>
        <v/>
      </c>
      <c r="H26" s="104">
        <f>+IF(ISBLANK('Funding Info'!HZ30),"",'Funding Info'!HZ30)</f>
        <v>0</v>
      </c>
      <c r="I26" s="95" t="str">
        <f>+IF(ISBLANK('Funding Info'!MG30),"",'Funding Info'!MG30)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Info'!HX31),"",'Funding Info'!HX31)</f>
        <v/>
      </c>
      <c r="G27" s="104" t="str">
        <f>+IF(ISBLANK('Funding Info'!HY31),"",'Funding Info'!HY31)</f>
        <v/>
      </c>
      <c r="H27" s="104">
        <f>+IF(ISBLANK('Funding Info'!HZ31),"",'Funding Info'!HZ31)</f>
        <v>0</v>
      </c>
      <c r="I27" s="95" t="str">
        <f>+IF(ISBLANK('Funding Info'!MG31),"",'Funding Info'!MG31)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Info'!HX32),"",'Funding Info'!HX32)</f>
        <v>770</v>
      </c>
      <c r="G28" s="104" t="str">
        <f>+IF(ISBLANK('Funding Info'!HY32),"",'Funding Info'!HY32)</f>
        <v/>
      </c>
      <c r="H28" s="104">
        <f>+IF(ISBLANK('Funding Info'!HZ32),"",'Funding Info'!HZ32)</f>
        <v>770</v>
      </c>
      <c r="I28" s="95" t="str">
        <f>+IF(ISBLANK('Funding Info'!MG32),"",'Funding Info'!MG32)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Info'!HX33),"",'Funding Info'!HX33)</f>
        <v/>
      </c>
      <c r="G29" s="104" t="str">
        <f>+IF(ISBLANK('Funding Info'!HY33),"",'Funding Info'!HY33)</f>
        <v/>
      </c>
      <c r="H29" s="104">
        <f>+IF(ISBLANK('Funding Info'!HZ33),"",'Funding Info'!HZ33)</f>
        <v>0</v>
      </c>
      <c r="I29" s="95" t="str">
        <f>+IF(ISBLANK('Funding Info'!MG33),"",'Funding Info'!MG33)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Info'!HX35),"",'Funding Info'!HX35)</f>
        <v/>
      </c>
      <c r="G30" s="104" t="str">
        <f>+IF(ISBLANK('Funding Info'!HY35),"",'Funding Info'!HY35)</f>
        <v/>
      </c>
      <c r="H30" s="104">
        <f>+IF(ISBLANK('Funding Info'!HZ35),"",'Funding Info'!HZ35)</f>
        <v>0</v>
      </c>
      <c r="I30" s="95" t="str">
        <f>+IF(ISBLANK('Funding Info'!MG35),"",'Funding Info'!MG35)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Info'!HX36),"",'Funding Info'!HX36)</f>
        <v>48328</v>
      </c>
      <c r="G31" s="104">
        <f>+IF(ISBLANK('Funding Info'!HY36),"",'Funding Info'!HY36)</f>
        <v>6507</v>
      </c>
      <c r="H31" s="104">
        <f>+IF(ISBLANK('Funding Info'!HZ36),"",'Funding Info'!HZ36)</f>
        <v>54835</v>
      </c>
      <c r="I31" s="95" t="str">
        <f>+IF(ISBLANK('Funding Info'!MG36),"",'Funding Info'!MG36)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Info'!HX37),"",'Funding Info'!HX37)</f>
        <v/>
      </c>
      <c r="G32" s="104" t="str">
        <f>+IF(ISBLANK('Funding Info'!HY37),"",'Funding Info'!HY37)</f>
        <v/>
      </c>
      <c r="H32" s="104">
        <f>+IF(ISBLANK('Funding Info'!HZ37),"",'Funding Info'!HZ37)</f>
        <v>0</v>
      </c>
      <c r="I32" s="95" t="str">
        <f>+IF(ISBLANK('Funding Info'!MG37),"",'Funding Info'!MG37)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Info'!HX38),"",'Funding Info'!HX38)</f>
        <v/>
      </c>
      <c r="G33" s="104" t="str">
        <f>+IF(ISBLANK('Funding Info'!HY38),"",'Funding Info'!HY38)</f>
        <v/>
      </c>
      <c r="H33" s="104">
        <f>+IF(ISBLANK('Funding Info'!HZ38),"",'Funding Info'!HZ38)</f>
        <v>0</v>
      </c>
      <c r="I33" s="95" t="str">
        <f>+IF(ISBLANK('Funding Info'!MG38),"",'Funding Info'!MG38)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Info'!HX39),"",'Funding Info'!HX39)</f>
        <v/>
      </c>
      <c r="G34" s="104" t="str">
        <f>+IF(ISBLANK('Funding Info'!HY39),"",'Funding Info'!HY39)</f>
        <v/>
      </c>
      <c r="H34" s="104">
        <f>+IF(ISBLANK('Funding Info'!HZ39),"",'Funding Info'!HZ39)</f>
        <v>0</v>
      </c>
      <c r="I34" s="95" t="str">
        <f>+IF(ISBLANK('Funding Info'!MG39),"",'Funding Info'!MG39)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77374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570312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[1]Overview!B8</f>
        <v>Bayfield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[1]Overview!C8</f>
        <v>4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Info'!S3),"",'Funding Info'!S3)</f>
        <v>2803</v>
      </c>
      <c r="G5" s="104" t="str">
        <f>+IF(ISBLANK('Funding Info'!T3),"",'Funding Info'!T3)</f>
        <v/>
      </c>
      <c r="H5" s="104">
        <f>+IF(ISBLANK('Funding Info'!U3),"",'Funding Info'!U3)</f>
        <v>2803</v>
      </c>
      <c r="I5" s="95" t="str">
        <f>+IF(ISBLANK('Funding Info'!JN3),"",'Funding Info'!JN3)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Info'!S5),"",'Funding Info'!S5)</f>
        <v/>
      </c>
      <c r="G6" s="104" t="str">
        <f>+IF(ISBLANK('Funding Info'!T5),"",'Funding Info'!T5)</f>
        <v/>
      </c>
      <c r="H6" s="104">
        <f>+IF(ISBLANK('Funding Info'!U5),"",'Funding Info'!U5)</f>
        <v>0</v>
      </c>
      <c r="I6" s="95" t="str">
        <f>+IF(ISBLANK('Funding Info'!JN5),"",'Funding Info'!JN5)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Info'!S7),"",'Funding Info'!S7)</f>
        <v/>
      </c>
      <c r="G7" s="104" t="str">
        <f>+IF(ISBLANK('Funding Info'!T7),"",'Funding Info'!T7)</f>
        <v/>
      </c>
      <c r="H7" s="104">
        <f>+IF(ISBLANK('Funding Info'!U7),"",'Funding Info'!U7)</f>
        <v>0</v>
      </c>
      <c r="I7" s="95" t="str">
        <f>+IF(ISBLANK('Funding Info'!JN7),"",'Funding Info'!JN7)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Info'!S8),"",'Funding Info'!S8)</f>
        <v/>
      </c>
      <c r="G8" s="104" t="str">
        <f>+IF(ISBLANK('Funding Info'!T8),"",'Funding Info'!T8)</f>
        <v/>
      </c>
      <c r="H8" s="104">
        <f>+IF(ISBLANK('Funding Info'!U8),"",'Funding Info'!U8)</f>
        <v>0</v>
      </c>
      <c r="I8" s="95" t="str">
        <f>+IF(ISBLANK('Funding Info'!JN8),"",'Funding Info'!JN8)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Info'!S9),"",'Funding Info'!S9)</f>
        <v/>
      </c>
      <c r="G9" s="104" t="str">
        <f>+IF(ISBLANK('Funding Info'!T9),"",'Funding Info'!T9)</f>
        <v/>
      </c>
      <c r="H9" s="104">
        <f>+IF(ISBLANK('Funding Info'!U9),"",'Funding Info'!U9)</f>
        <v>0</v>
      </c>
      <c r="I9" s="95" t="str">
        <f>+IF(ISBLANK('Funding Info'!JN9),"",'Funding Info'!JN9)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Info'!S10),"",'Funding Info'!S10)</f>
        <v/>
      </c>
      <c r="G10" s="104" t="str">
        <f>+IF(ISBLANK('Funding Info'!T10),"",'Funding Info'!T10)</f>
        <v/>
      </c>
      <c r="H10" s="104">
        <f>+IF(ISBLANK('Funding Info'!U10),"",'Funding Info'!U10)</f>
        <v>0</v>
      </c>
      <c r="I10" s="95" t="str">
        <f>+IF(ISBLANK('Funding Info'!JN10),"",'Funding Info'!JN10)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Info'!S11),"",'Funding Info'!S11)</f>
        <v/>
      </c>
      <c r="G11" s="104" t="str">
        <f>+IF(ISBLANK('Funding Info'!T11),"",'Funding Info'!T11)</f>
        <v/>
      </c>
      <c r="H11" s="104">
        <f>+IF(ISBLANK('Funding Info'!U11),"",'Funding Info'!U11)</f>
        <v>0</v>
      </c>
      <c r="I11" s="95" t="str">
        <f>+IF(ISBLANK('Funding Info'!JN11),"",'Funding Info'!JN11)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Info'!S13),"",'Funding Info'!S13)</f>
        <v/>
      </c>
      <c r="G12" s="104" t="str">
        <f>+IF(ISBLANK('Funding Info'!T13),"",'Funding Info'!T13)</f>
        <v/>
      </c>
      <c r="H12" s="104">
        <f>+IF(ISBLANK('Funding Info'!U13),"",'Funding Info'!U13)</f>
        <v>0</v>
      </c>
      <c r="I12" s="95" t="str">
        <f>+IF(ISBLANK('Funding Info'!JN13),"",'Funding Info'!JN13)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Info'!S14),"",'Funding Info'!S14)</f>
        <v/>
      </c>
      <c r="G13" s="104" t="str">
        <f>+IF(ISBLANK('Funding Info'!T14),"",'Funding Info'!T14)</f>
        <v/>
      </c>
      <c r="H13" s="104">
        <f>+IF(ISBLANK('Funding Info'!U14),"",'Funding Info'!U14)</f>
        <v>0</v>
      </c>
      <c r="I13" s="95" t="str">
        <f>+IF(ISBLANK('Funding Info'!JN14),"",'Funding Info'!JN14)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Info'!S15),"",'Funding Info'!S15)</f>
        <v/>
      </c>
      <c r="G14" s="104" t="str">
        <f>+IF(ISBLANK('Funding Info'!T15),"",'Funding Info'!T15)</f>
        <v/>
      </c>
      <c r="H14" s="104">
        <f>+IF(ISBLANK('Funding Info'!U15),"",'Funding Info'!U15)</f>
        <v>0</v>
      </c>
      <c r="I14" s="95" t="str">
        <f>+IF(ISBLANK('Funding Info'!JN15),"",'Funding Info'!JN15)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Info'!S16),"",'Funding Info'!S16)</f>
        <v>6500</v>
      </c>
      <c r="G15" s="104" t="str">
        <f>+IF(ISBLANK('Funding Info'!T16),"",'Funding Info'!T16)</f>
        <v/>
      </c>
      <c r="H15" s="104">
        <f>+IF(ISBLANK('Funding Info'!U16),"",'Funding Info'!U16)</f>
        <v>6500</v>
      </c>
      <c r="I15" s="95" t="str">
        <f>+IF(ISBLANK('Funding Info'!JN16),"",'Funding Info'!JN16)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Info'!S17),"",'Funding Info'!S17)</f>
        <v/>
      </c>
      <c r="G16" s="104" t="str">
        <f>+IF(ISBLANK('Funding Info'!T17),"",'Funding Info'!T17)</f>
        <v/>
      </c>
      <c r="H16" s="104">
        <f>+IF(ISBLANK('Funding Info'!U17),"",'Funding Info'!U17)</f>
        <v>0</v>
      </c>
      <c r="I16" s="95" t="str">
        <f>+IF(ISBLANK('Funding Info'!JN17),"",'Funding Info'!JN17)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Info'!S18),"",'Funding Info'!S18)</f>
        <v>10416</v>
      </c>
      <c r="G17" s="104" t="str">
        <f>+IF(ISBLANK('Funding Info'!T18),"",'Funding Info'!T18)</f>
        <v/>
      </c>
      <c r="H17" s="104">
        <f>+IF(ISBLANK('Funding Info'!U18),"",'Funding Info'!U18)</f>
        <v>10416</v>
      </c>
      <c r="I17" s="95" t="str">
        <f>+IF(ISBLANK('Funding Info'!JN18),"",'Funding Info'!JN18)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Info'!S19),"",'Funding Info'!S19)</f>
        <v/>
      </c>
      <c r="G18" s="104" t="str">
        <f>+IF(ISBLANK('Funding Info'!T19),"",'Funding Info'!T19)</f>
        <v/>
      </c>
      <c r="H18" s="104">
        <f>+IF(ISBLANK('Funding Info'!U19),"",'Funding Info'!U19)</f>
        <v>0</v>
      </c>
      <c r="I18" s="95" t="str">
        <f>+IF(ISBLANK('Funding Info'!JN19),"",'Funding Info'!JN19)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Info'!S23),"",'Funding Info'!S23)</f>
        <v/>
      </c>
      <c r="G19" s="104" t="str">
        <f>+IF(ISBLANK('Funding Info'!T23),"",'Funding Info'!T23)</f>
        <v/>
      </c>
      <c r="H19" s="104">
        <f>+IF(ISBLANK('Funding Info'!U23),"",'Funding Info'!U23)</f>
        <v>0</v>
      </c>
      <c r="I19" s="95" t="str">
        <f>+IF(ISBLANK('Funding Info'!JN23),"",'Funding Info'!JN23)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Info'!S24),"",'Funding Info'!S24)</f>
        <v>651</v>
      </c>
      <c r="G20" s="104" t="str">
        <f>+IF(ISBLANK('Funding Info'!T24),"",'Funding Info'!T24)</f>
        <v/>
      </c>
      <c r="H20" s="104">
        <f>+IF(ISBLANK('Funding Info'!U24),"",'Funding Info'!U24)</f>
        <v>651</v>
      </c>
      <c r="I20" s="95" t="str">
        <f>+IF(ISBLANK('Funding Info'!JN24),"",'Funding Info'!JN24)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Info'!S25),"",'Funding Info'!S25)</f>
        <v>1817</v>
      </c>
      <c r="G21" s="104" t="str">
        <f>+IF(ISBLANK('Funding Info'!T25),"",'Funding Info'!T25)</f>
        <v/>
      </c>
      <c r="H21" s="104">
        <f>+IF(ISBLANK('Funding Info'!U25),"",'Funding Info'!U25)</f>
        <v>1817</v>
      </c>
      <c r="I21" s="95" t="str">
        <f>+IF(ISBLANK('Funding Info'!JN25),"",'Funding Info'!JN25)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Info'!S26),"",'Funding Info'!S26)</f>
        <v/>
      </c>
      <c r="G22" s="104" t="str">
        <f>+IF(ISBLANK('Funding Info'!T26),"",'Funding Info'!T26)</f>
        <v/>
      </c>
      <c r="H22" s="104">
        <f>+IF(ISBLANK('Funding Info'!U26),"",'Funding Info'!U26)</f>
        <v>0</v>
      </c>
      <c r="I22" s="95" t="str">
        <f>+IF(ISBLANK('Funding Info'!JN26),"",'Funding Info'!JN26)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Info'!S27),"",'Funding Info'!S27)</f>
        <v/>
      </c>
      <c r="G23" s="104" t="str">
        <f>+IF(ISBLANK('Funding Info'!T27),"",'Funding Info'!T27)</f>
        <v/>
      </c>
      <c r="H23" s="104">
        <f>+IF(ISBLANK('Funding Info'!U27),"",'Funding Info'!U27)</f>
        <v>0</v>
      </c>
      <c r="I23" s="95" t="str">
        <f>+IF(ISBLANK('Funding Info'!JN27),"",'Funding Info'!JN27)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Info'!S28),"",'Funding Info'!S28)</f>
        <v/>
      </c>
      <c r="G24" s="104" t="str">
        <f>+IF(ISBLANK('Funding Info'!T28),"",'Funding Info'!T28)</f>
        <v/>
      </c>
      <c r="H24" s="104">
        <f>+IF(ISBLANK('Funding Info'!U28),"",'Funding Info'!U28)</f>
        <v>0</v>
      </c>
      <c r="I24" s="95" t="str">
        <f>+IF(ISBLANK('Funding Info'!JN28),"",'Funding Info'!JN28)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Info'!S29),"",'Funding Info'!S29)</f>
        <v/>
      </c>
      <c r="G25" s="104" t="str">
        <f>+IF(ISBLANK('Funding Info'!T29),"",'Funding Info'!T29)</f>
        <v/>
      </c>
      <c r="H25" s="104">
        <f>+IF(ISBLANK('Funding Info'!U29),"",'Funding Info'!U29)</f>
        <v>0</v>
      </c>
      <c r="I25" s="95" t="str">
        <f>+IF(ISBLANK('Funding Info'!JN29),"",'Funding Info'!JN29)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Info'!S30),"",'Funding Info'!S30)</f>
        <v/>
      </c>
      <c r="G26" s="104" t="str">
        <f>+IF(ISBLANK('Funding Info'!T30),"",'Funding Info'!T30)</f>
        <v/>
      </c>
      <c r="H26" s="104">
        <f>+IF(ISBLANK('Funding Info'!U30),"",'Funding Info'!U30)</f>
        <v>0</v>
      </c>
      <c r="I26" s="95" t="str">
        <f>+IF(ISBLANK('Funding Info'!JN30),"",'Funding Info'!JN30)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Info'!S31),"",'Funding Info'!S31)</f>
        <v/>
      </c>
      <c r="G27" s="104" t="str">
        <f>+IF(ISBLANK('Funding Info'!T31),"",'Funding Info'!T31)</f>
        <v/>
      </c>
      <c r="H27" s="104">
        <f>+IF(ISBLANK('Funding Info'!U31),"",'Funding Info'!U31)</f>
        <v>0</v>
      </c>
      <c r="I27" s="95" t="str">
        <f>+IF(ISBLANK('Funding Info'!JN31),"",'Funding Info'!JN31)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Info'!S32),"",'Funding Info'!S32)</f>
        <v>2720</v>
      </c>
      <c r="G28" s="104" t="str">
        <f>+IF(ISBLANK('Funding Info'!T32),"",'Funding Info'!T32)</f>
        <v/>
      </c>
      <c r="H28" s="104">
        <f>+IF(ISBLANK('Funding Info'!U32),"",'Funding Info'!U32)</f>
        <v>2720</v>
      </c>
      <c r="I28" s="95" t="str">
        <f>+IF(ISBLANK('Funding Info'!JN32),"",'Funding Info'!JN32)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Info'!S33),"",'Funding Info'!S33)</f>
        <v>2647</v>
      </c>
      <c r="G29" s="104" t="str">
        <f>+IF(ISBLANK('Funding Info'!T33),"",'Funding Info'!T33)</f>
        <v/>
      </c>
      <c r="H29" s="104">
        <f>+IF(ISBLANK('Funding Info'!U33),"",'Funding Info'!U33)</f>
        <v>2647</v>
      </c>
      <c r="I29" s="95" t="str">
        <f>+IF(ISBLANK('Funding Info'!JN33),"",'Funding Info'!JN33)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Info'!S35),"",'Funding Info'!S35)</f>
        <v/>
      </c>
      <c r="G30" s="104" t="str">
        <f>+IF(ISBLANK('Funding Info'!T35),"",'Funding Info'!T35)</f>
        <v/>
      </c>
      <c r="H30" s="104">
        <f>+IF(ISBLANK('Funding Info'!U35),"",'Funding Info'!U35)</f>
        <v>0</v>
      </c>
      <c r="I30" s="95" t="str">
        <f>+IF(ISBLANK('Funding Info'!JN35),"",'Funding Info'!JN35)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Info'!S36),"",'Funding Info'!S36)</f>
        <v>190040</v>
      </c>
      <c r="G31" s="104">
        <f>+IF(ISBLANK('Funding Info'!T36),"",'Funding Info'!T36)</f>
        <v>-9270</v>
      </c>
      <c r="H31" s="104">
        <f>+IF(ISBLANK('Funding Info'!U36),"",'Funding Info'!U36)</f>
        <v>180770</v>
      </c>
      <c r="I31" s="95" t="str">
        <f>+IF(ISBLANK('Funding Info'!JN36),"",'Funding Info'!JN36)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Info'!S37),"",'Funding Info'!S37)</f>
        <v/>
      </c>
      <c r="G32" s="104" t="str">
        <f>+IF(ISBLANK('Funding Info'!T37),"",'Funding Info'!T37)</f>
        <v/>
      </c>
      <c r="H32" s="104">
        <f>+IF(ISBLANK('Funding Info'!U37),"",'Funding Info'!U37)</f>
        <v>0</v>
      </c>
      <c r="I32" s="95" t="str">
        <f>+IF(ISBLANK('Funding Info'!JN37),"",'Funding Info'!JN37)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Info'!S38),"",'Funding Info'!S38)</f>
        <v/>
      </c>
      <c r="G33" s="104" t="str">
        <f>+IF(ISBLANK('Funding Info'!T38),"",'Funding Info'!T38)</f>
        <v/>
      </c>
      <c r="H33" s="104">
        <f>+IF(ISBLANK('Funding Info'!U38),"",'Funding Info'!U38)</f>
        <v>0</v>
      </c>
      <c r="I33" s="95" t="str">
        <f>+IF(ISBLANK('Funding Info'!JN38),"",'Funding Info'!JN38)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Info'!S39),"",'Funding Info'!S39)</f>
        <v/>
      </c>
      <c r="G34" s="104" t="str">
        <f>+IF(ISBLANK('Funding Info'!T39),"",'Funding Info'!T39)</f>
        <v/>
      </c>
      <c r="H34" s="104" t="str">
        <f>+IF(ISBLANK('Funding Info'!U39),"",'Funding Info'!U39)</f>
        <v/>
      </c>
      <c r="I34" s="95" t="str">
        <f>+IF(ISBLANK('Funding Info'!JN39),"",'Funding Info'!JN39)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208324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11.140625" style="90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[1]Overview!B80</f>
        <v>Walworth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[1]Overview!C80</f>
        <v>64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Info'!IA3),"",'Funding Info'!IA3)</f>
        <v>10229</v>
      </c>
      <c r="G5" s="104" t="str">
        <f>+IF(ISBLANK('Funding Info'!IB3),"",'Funding Info'!IB3)</f>
        <v/>
      </c>
      <c r="H5" s="104">
        <f>+IF(ISBLANK('Funding Info'!IC3),"",'Funding Info'!IC3)</f>
        <v>10229</v>
      </c>
      <c r="I5" s="95" t="str">
        <f>+IF(ISBLANK('Funding Info'!MH3),"",'Funding Info'!MH3)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Info'!IA5),"",'Funding Info'!IA5)</f>
        <v/>
      </c>
      <c r="G6" s="104" t="str">
        <f>+IF(ISBLANK('Funding Info'!IB5),"",'Funding Info'!IB5)</f>
        <v/>
      </c>
      <c r="H6" s="104">
        <f>+IF(ISBLANK('Funding Info'!IC5),"",'Funding Info'!IC5)</f>
        <v>0</v>
      </c>
      <c r="I6" s="95" t="str">
        <f>+IF(ISBLANK('Funding Info'!MQ5),"",'Funding Info'!MQ5)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Info'!IA7),"",'Funding Info'!IA7)</f>
        <v/>
      </c>
      <c r="G7" s="104" t="str">
        <f>+IF(ISBLANK('Funding Info'!IB7),"",'Funding Info'!IB7)</f>
        <v/>
      </c>
      <c r="H7" s="104">
        <f>+IF(ISBLANK('Funding Info'!IC7),"",'Funding Info'!IC7)</f>
        <v>0</v>
      </c>
      <c r="I7" s="95" t="str">
        <f>+IF(ISBLANK('Funding Info'!MQ7),"",'Funding Info'!MQ7)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Info'!IA8),"",'Funding Info'!IA8)</f>
        <v/>
      </c>
      <c r="G8" s="104" t="str">
        <f>+IF(ISBLANK('Funding Info'!IB8),"",'Funding Info'!IB8)</f>
        <v/>
      </c>
      <c r="H8" s="104">
        <f>+IF(ISBLANK('Funding Info'!IC8),"",'Funding Info'!IC8)</f>
        <v>0</v>
      </c>
      <c r="I8" s="95" t="str">
        <f>+IF(ISBLANK('Funding Info'!MQ8),"",'Funding Info'!MQ8)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Info'!IA9),"",'Funding Info'!IA9)</f>
        <v/>
      </c>
      <c r="G9" s="104" t="str">
        <f>+IF(ISBLANK('Funding Info'!IB9),"",'Funding Info'!IB9)</f>
        <v/>
      </c>
      <c r="H9" s="104">
        <f>+IF(ISBLANK('Funding Info'!IC9),"",'Funding Info'!IC9)</f>
        <v>0</v>
      </c>
      <c r="I9" s="95" t="str">
        <f>+IF(ISBLANK('Funding Info'!MQ9),"",'Funding Info'!MQ9)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Info'!IA10),"",'Funding Info'!IA10)</f>
        <v/>
      </c>
      <c r="G10" s="104" t="str">
        <f>+IF(ISBLANK('Funding Info'!IB10),"",'Funding Info'!IB10)</f>
        <v/>
      </c>
      <c r="H10" s="104">
        <f>+IF(ISBLANK('Funding Info'!IC10),"",'Funding Info'!IC10)</f>
        <v>0</v>
      </c>
      <c r="I10" s="95" t="str">
        <f>+IF(ISBLANK('Funding Info'!MQ10),"",'Funding Info'!MQ10)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Info'!IA11),"",'Funding Info'!IA11)</f>
        <v/>
      </c>
      <c r="G11" s="104" t="str">
        <f>+IF(ISBLANK('Funding Info'!IB11),"",'Funding Info'!IB11)</f>
        <v/>
      </c>
      <c r="H11" s="104">
        <f>+IF(ISBLANK('Funding Info'!IC11),"",'Funding Info'!IC11)</f>
        <v>0</v>
      </c>
      <c r="I11" s="95" t="str">
        <f>+IF(ISBLANK('Funding Info'!MQ11),"",'Funding Info'!MQ11)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Info'!IA13),"",'Funding Info'!IA13)</f>
        <v/>
      </c>
      <c r="G12" s="104" t="str">
        <f>+IF(ISBLANK('Funding Info'!IB13),"",'Funding Info'!IB13)</f>
        <v/>
      </c>
      <c r="H12" s="104">
        <f>+IF(ISBLANK('Funding Info'!IC13),"",'Funding Info'!IC13)</f>
        <v>0</v>
      </c>
      <c r="I12" s="95" t="str">
        <f>+IF(ISBLANK('Funding Info'!MQ13),"",'Funding Info'!MQ13)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Info'!IA14),"",'Funding Info'!IA14)</f>
        <v/>
      </c>
      <c r="G13" s="104" t="str">
        <f>+IF(ISBLANK('Funding Info'!IB14),"",'Funding Info'!IB14)</f>
        <v/>
      </c>
      <c r="H13" s="104">
        <f>+IF(ISBLANK('Funding Info'!IC14),"",'Funding Info'!IC14)</f>
        <v>0</v>
      </c>
      <c r="I13" s="95" t="str">
        <f>+IF(ISBLANK('Funding Info'!MQ14),"",'Funding Info'!MQ14)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Info'!IA15),"",'Funding Info'!IA15)</f>
        <v/>
      </c>
      <c r="G14" s="104" t="str">
        <f>+IF(ISBLANK('Funding Info'!IB15),"",'Funding Info'!IB15)</f>
        <v/>
      </c>
      <c r="H14" s="104">
        <f>+IF(ISBLANK('Funding Info'!IC15),"",'Funding Info'!IC15)</f>
        <v>0</v>
      </c>
      <c r="I14" s="95" t="str">
        <f>+IF(ISBLANK('Funding Info'!MQ15),"",'Funding Info'!MQ15)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Info'!IA16),"",'Funding Info'!IA16)</f>
        <v>20937</v>
      </c>
      <c r="G15" s="104" t="str">
        <f>+IF(ISBLANK('Funding Info'!IB16),"",'Funding Info'!IB16)</f>
        <v/>
      </c>
      <c r="H15" s="104">
        <f>+IF(ISBLANK('Funding Info'!IC16),"",'Funding Info'!IC16)</f>
        <v>20937</v>
      </c>
      <c r="I15" s="95" t="str">
        <f>+IF(ISBLANK('Funding Info'!MQ16),"",'Funding Info'!MQ16)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Info'!IA17),"",'Funding Info'!IA17)</f>
        <v/>
      </c>
      <c r="G16" s="104" t="str">
        <f>+IF(ISBLANK('Funding Info'!IB17),"",'Funding Info'!IB17)</f>
        <v/>
      </c>
      <c r="H16" s="104">
        <f>+IF(ISBLANK('Funding Info'!IC17),"",'Funding Info'!IC17)</f>
        <v>0</v>
      </c>
      <c r="I16" s="95" t="str">
        <f>+IF(ISBLANK('Funding Info'!MQ17),"",'Funding Info'!MQ17)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Info'!IA18),"",'Funding Info'!IA18)</f>
        <v>35638</v>
      </c>
      <c r="G17" s="104" t="str">
        <f>+IF(ISBLANK('Funding Info'!IB18),"",'Funding Info'!IB18)</f>
        <v/>
      </c>
      <c r="H17" s="104">
        <f>+IF(ISBLANK('Funding Info'!IC18),"",'Funding Info'!IC18)</f>
        <v>35638</v>
      </c>
      <c r="I17" s="95" t="str">
        <f>+IF(ISBLANK('Funding Info'!MQ18),"",'Funding Info'!MQ18)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Info'!IA19),"",'Funding Info'!IA19)</f>
        <v/>
      </c>
      <c r="G18" s="104" t="str">
        <f>+IF(ISBLANK('Funding Info'!IB19),"",'Funding Info'!IB19)</f>
        <v/>
      </c>
      <c r="H18" s="104">
        <f>+IF(ISBLANK('Funding Info'!IC19),"",'Funding Info'!IC19)</f>
        <v>0</v>
      </c>
      <c r="I18" s="95" t="str">
        <f>+IF(ISBLANK('Funding Info'!MQ19),"",'Funding Info'!MQ19)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Info'!IA23),"",'Funding Info'!IA23)</f>
        <v/>
      </c>
      <c r="G19" s="104" t="str">
        <f>+IF(ISBLANK('Funding Info'!IB23),"",'Funding Info'!IB23)</f>
        <v/>
      </c>
      <c r="H19" s="104">
        <f>+IF(ISBLANK('Funding Info'!IC23),"",'Funding Info'!IC23)</f>
        <v>0</v>
      </c>
      <c r="I19" s="95" t="str">
        <f>+IF(ISBLANK('Funding Info'!MQ23),"",'Funding Info'!MQ23)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Info'!IA24),"",'Funding Info'!IA24)</f>
        <v/>
      </c>
      <c r="G20" s="104" t="str">
        <f>+IF(ISBLANK('Funding Info'!IB24),"",'Funding Info'!IB24)</f>
        <v/>
      </c>
      <c r="H20" s="104">
        <f>+IF(ISBLANK('Funding Info'!IC24),"",'Funding Info'!IC24)</f>
        <v>0</v>
      </c>
      <c r="I20" s="95" t="str">
        <f>+IF(ISBLANK('Funding Info'!MQ24),"",'Funding Info'!MQ24)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Info'!IA25),"",'Funding Info'!IA25)</f>
        <v/>
      </c>
      <c r="G21" s="104" t="str">
        <f>+IF(ISBLANK('Funding Info'!IB25),"",'Funding Info'!IB25)</f>
        <v/>
      </c>
      <c r="H21" s="104">
        <f>+IF(ISBLANK('Funding Info'!IC25),"",'Funding Info'!IC25)</f>
        <v>0</v>
      </c>
      <c r="I21" s="95" t="str">
        <f>+IF(ISBLANK('Funding Info'!MQ25),"",'Funding Info'!MQ25)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Info'!IA26),"",'Funding Info'!IA26)</f>
        <v/>
      </c>
      <c r="G22" s="104" t="str">
        <f>+IF(ISBLANK('Funding Info'!IB26),"",'Funding Info'!IB26)</f>
        <v/>
      </c>
      <c r="H22" s="104">
        <f>+IF(ISBLANK('Funding Info'!IC26),"",'Funding Info'!IC26)</f>
        <v>0</v>
      </c>
      <c r="I22" s="95" t="str">
        <f>+IF(ISBLANK('Funding Info'!MQ26),"",'Funding Info'!MQ26)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Info'!IA27),"",'Funding Info'!IA27)</f>
        <v/>
      </c>
      <c r="G23" s="104" t="str">
        <f>+IF(ISBLANK('Funding Info'!IB27),"",'Funding Info'!IB27)</f>
        <v/>
      </c>
      <c r="H23" s="104">
        <f>+IF(ISBLANK('Funding Info'!IC27),"",'Funding Info'!IC27)</f>
        <v>0</v>
      </c>
      <c r="I23" s="95" t="str">
        <f>+IF(ISBLANK('Funding Info'!MQ27),"",'Funding Info'!MQ27)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Info'!IA28),"",'Funding Info'!IA28)</f>
        <v/>
      </c>
      <c r="G24" s="104" t="str">
        <f>+IF(ISBLANK('Funding Info'!IB28),"",'Funding Info'!IB28)</f>
        <v/>
      </c>
      <c r="H24" s="104">
        <f>+IF(ISBLANK('Funding Info'!IC28),"",'Funding Info'!IC28)</f>
        <v>0</v>
      </c>
      <c r="I24" s="95" t="str">
        <f>+IF(ISBLANK('Funding Info'!MQ28),"",'Funding Info'!MQ28)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Info'!IA29),"",'Funding Info'!IA29)</f>
        <v/>
      </c>
      <c r="G25" s="104" t="str">
        <f>+IF(ISBLANK('Funding Info'!IB29),"",'Funding Info'!IB29)</f>
        <v/>
      </c>
      <c r="H25" s="104">
        <f>+IF(ISBLANK('Funding Info'!IC29),"",'Funding Info'!IC29)</f>
        <v>0</v>
      </c>
      <c r="I25" s="95" t="str">
        <f>+IF(ISBLANK('Funding Info'!MQ29),"",'Funding Info'!MQ29)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Info'!IA30),"",'Funding Info'!IA30)</f>
        <v/>
      </c>
      <c r="G26" s="104" t="str">
        <f>+IF(ISBLANK('Funding Info'!IB30),"",'Funding Info'!IB30)</f>
        <v/>
      </c>
      <c r="H26" s="104">
        <f>+IF(ISBLANK('Funding Info'!IC30),"",'Funding Info'!IC30)</f>
        <v>0</v>
      </c>
      <c r="I26" s="95" t="str">
        <f>+IF(ISBLANK('Funding Info'!MQ30),"",'Funding Info'!MQ30)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Info'!IA31),"",'Funding Info'!IA31)</f>
        <v/>
      </c>
      <c r="G27" s="104" t="str">
        <f>+IF(ISBLANK('Funding Info'!IB31),"",'Funding Info'!IB31)</f>
        <v/>
      </c>
      <c r="H27" s="104">
        <f>+IF(ISBLANK('Funding Info'!IC31),"",'Funding Info'!IC31)</f>
        <v>0</v>
      </c>
      <c r="I27" s="95" t="str">
        <f>+IF(ISBLANK('Funding Info'!MQ31),"",'Funding Info'!MQ31)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Info'!IA32),"",'Funding Info'!IA32)</f>
        <v>2566</v>
      </c>
      <c r="G28" s="104" t="str">
        <f>+IF(ISBLANK('Funding Info'!IB32),"",'Funding Info'!IB32)</f>
        <v/>
      </c>
      <c r="H28" s="104">
        <f>+IF(ISBLANK('Funding Info'!IC32),"",'Funding Info'!IC32)</f>
        <v>2566</v>
      </c>
      <c r="I28" s="95" t="str">
        <f>+IF(ISBLANK('Funding Info'!MQ32),"",'Funding Info'!MQ32)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Info'!IA33),"",'Funding Info'!IA33)</f>
        <v>2934</v>
      </c>
      <c r="G29" s="104" t="str">
        <f>+IF(ISBLANK('Funding Info'!IB33),"",'Funding Info'!IB33)</f>
        <v/>
      </c>
      <c r="H29" s="104">
        <f>+IF(ISBLANK('Funding Info'!IC33),"",'Funding Info'!IC33)</f>
        <v>2934</v>
      </c>
      <c r="I29" s="95" t="str">
        <f>+IF(ISBLANK('Funding Info'!MQ33),"",'Funding Info'!MQ33)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Info'!IA35),"",'Funding Info'!IA35)</f>
        <v/>
      </c>
      <c r="G30" s="104" t="str">
        <f>+IF(ISBLANK('Funding Info'!IB35),"",'Funding Info'!IB35)</f>
        <v/>
      </c>
      <c r="H30" s="104">
        <f>+IF(ISBLANK('Funding Info'!IC35),"",'Funding Info'!IC35)</f>
        <v>0</v>
      </c>
      <c r="I30" s="95" t="str">
        <f>+IF(ISBLANK('Funding Info'!MQ35),"",'Funding Info'!MQ35)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Info'!IA36),"",'Funding Info'!IA36)</f>
        <v>317804</v>
      </c>
      <c r="G31" s="104">
        <f>+IF(ISBLANK('Funding Info'!IB36),"",'Funding Info'!IB36)</f>
        <v>-25943</v>
      </c>
      <c r="H31" s="104">
        <f>+IF(ISBLANK('Funding Info'!IC36),"",'Funding Info'!IC36)</f>
        <v>291861</v>
      </c>
      <c r="I31" s="95" t="str">
        <f>+IF(ISBLANK('Funding Info'!MQ36),"",'Funding Info'!MQ36)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Info'!IA37),"",'Funding Info'!IA37)</f>
        <v/>
      </c>
      <c r="G32" s="104" t="str">
        <f>+IF(ISBLANK('Funding Info'!IB37),"",'Funding Info'!IB37)</f>
        <v/>
      </c>
      <c r="H32" s="104">
        <f>+IF(ISBLANK('Funding Info'!IC37),"",'Funding Info'!IC37)</f>
        <v>0</v>
      </c>
      <c r="I32" s="95" t="str">
        <f>+IF(ISBLANK('Funding Info'!MQ37),"",'Funding Info'!MQ37)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Info'!IA38),"",'Funding Info'!IA38)</f>
        <v/>
      </c>
      <c r="G33" s="104" t="str">
        <f>+IF(ISBLANK('Funding Info'!IB38),"",'Funding Info'!IB38)</f>
        <v/>
      </c>
      <c r="H33" s="104">
        <f>+IF(ISBLANK('Funding Info'!IC38),"",'Funding Info'!IC38)</f>
        <v>0</v>
      </c>
      <c r="I33" s="95" t="str">
        <f>+IF(ISBLANK('Funding Info'!MQ38),"",'Funding Info'!MQ38)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Info'!IA39),"",'Funding Info'!IA39)</f>
        <v/>
      </c>
      <c r="G34" s="104" t="str">
        <f>+IF(ISBLANK('Funding Info'!IB39),"",'Funding Info'!IB39)</f>
        <v/>
      </c>
      <c r="H34" s="104">
        <f>+IF(ISBLANK('Funding Info'!IC39),"",'Funding Info'!IC39)</f>
        <v>0</v>
      </c>
      <c r="I34" s="95" t="str">
        <f>+IF(ISBLANK('Funding Info'!MQ39),"",'Funding Info'!MQ39)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364165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scale="11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85546875" style="90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[1]Overview!B81</f>
        <v>Washburn County Health and Human Services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[1]Overview!C81</f>
        <v>65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Info'!ID3),"",'Funding Info'!ID3)</f>
        <v>2523</v>
      </c>
      <c r="G5" s="104" t="str">
        <f>+IF(ISBLANK('Funding Info'!IE3),"",'Funding Info'!IE3)</f>
        <v/>
      </c>
      <c r="H5" s="104">
        <f>+IF(ISBLANK('Funding Info'!IF3),"",'Funding Info'!IF3)</f>
        <v>2523</v>
      </c>
      <c r="I5" s="95" t="str">
        <f>+IF(ISBLANK('Funding Info'!MI3),"",'Funding Info'!MI3)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Info'!ID5),"",'Funding Info'!ID5)</f>
        <v/>
      </c>
      <c r="G6" s="104" t="str">
        <f>+IF(ISBLANK('Funding Info'!IE5),"",'Funding Info'!IE5)</f>
        <v/>
      </c>
      <c r="H6" s="104">
        <f>+IF(ISBLANK('Funding Info'!IF5),"",'Funding Info'!IF5)</f>
        <v>0</v>
      </c>
      <c r="I6" s="95" t="str">
        <f>+IF(ISBLANK('Funding Info'!MI5),"",'Funding Info'!MI5)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Info'!ID7),"",'Funding Info'!ID7)</f>
        <v/>
      </c>
      <c r="G7" s="104" t="str">
        <f>+IF(ISBLANK('Funding Info'!IE7),"",'Funding Info'!IE7)</f>
        <v/>
      </c>
      <c r="H7" s="104">
        <f>+IF(ISBLANK('Funding Info'!IF7),"",'Funding Info'!IF7)</f>
        <v>0</v>
      </c>
      <c r="I7" s="95" t="str">
        <f>+IF(ISBLANK('Funding Info'!MI7),"",'Funding Info'!MI7)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Info'!ID8),"",'Funding Info'!ID8)</f>
        <v>25838</v>
      </c>
      <c r="G8" s="104" t="str">
        <f>+IF(ISBLANK('Funding Info'!IE8),"",'Funding Info'!IE8)</f>
        <v/>
      </c>
      <c r="H8" s="104">
        <f>+IF(ISBLANK('Funding Info'!IF8),"",'Funding Info'!IF8)</f>
        <v>25838</v>
      </c>
      <c r="I8" s="95" t="str">
        <f>+IF(ISBLANK('Funding Info'!MI8),"",'Funding Info'!MI8)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Info'!ID9),"",'Funding Info'!ID9)</f>
        <v/>
      </c>
      <c r="G9" s="104" t="str">
        <f>+IF(ISBLANK('Funding Info'!IE9),"",'Funding Info'!IE9)</f>
        <v/>
      </c>
      <c r="H9" s="104">
        <f>+IF(ISBLANK('Funding Info'!IF9),"",'Funding Info'!IF9)</f>
        <v>0</v>
      </c>
      <c r="I9" s="95" t="str">
        <f>+IF(ISBLANK('Funding Info'!MI9),"",'Funding Info'!MI9)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Info'!ID10),"",'Funding Info'!ID10)</f>
        <v/>
      </c>
      <c r="G10" s="104" t="str">
        <f>+IF(ISBLANK('Funding Info'!IE10),"",'Funding Info'!IE10)</f>
        <v/>
      </c>
      <c r="H10" s="104">
        <f>+IF(ISBLANK('Funding Info'!IF10),"",'Funding Info'!IF10)</f>
        <v>0</v>
      </c>
      <c r="I10" s="95" t="str">
        <f>+IF(ISBLANK('Funding Info'!MI10),"",'Funding Info'!MI10)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Info'!ID11),"",'Funding Info'!ID11)</f>
        <v/>
      </c>
      <c r="G11" s="104" t="str">
        <f>+IF(ISBLANK('Funding Info'!IE11),"",'Funding Info'!IE11)</f>
        <v/>
      </c>
      <c r="H11" s="104">
        <f>+IF(ISBLANK('Funding Info'!IF11),"",'Funding Info'!IF11)</f>
        <v>0</v>
      </c>
      <c r="I11" s="95" t="str">
        <f>+IF(ISBLANK('Funding Info'!MI11),"",'Funding Info'!MI11)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Info'!ID13),"",'Funding Info'!ID13)</f>
        <v/>
      </c>
      <c r="G12" s="104" t="str">
        <f>+IF(ISBLANK('Funding Info'!IE13),"",'Funding Info'!IE13)</f>
        <v/>
      </c>
      <c r="H12" s="104">
        <f>+IF(ISBLANK('Funding Info'!IF13),"",'Funding Info'!IF13)</f>
        <v>0</v>
      </c>
      <c r="I12" s="95" t="str">
        <f>+IF(ISBLANK('Funding Info'!MI13),"",'Funding Info'!MI13)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Info'!ID14),"",'Funding Info'!ID14)</f>
        <v/>
      </c>
      <c r="G13" s="104" t="str">
        <f>+IF(ISBLANK('Funding Info'!IE14),"",'Funding Info'!IE14)</f>
        <v/>
      </c>
      <c r="H13" s="104">
        <f>+IF(ISBLANK('Funding Info'!IF14),"",'Funding Info'!IF14)</f>
        <v>0</v>
      </c>
      <c r="I13" s="95" t="str">
        <f>+IF(ISBLANK('Funding Info'!MI14),"",'Funding Info'!MI14)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Info'!ID15),"",'Funding Info'!ID15)</f>
        <v/>
      </c>
      <c r="G14" s="104" t="str">
        <f>+IF(ISBLANK('Funding Info'!IE15),"",'Funding Info'!IE15)</f>
        <v/>
      </c>
      <c r="H14" s="104">
        <f>+IF(ISBLANK('Funding Info'!IF15),"",'Funding Info'!IF15)</f>
        <v>0</v>
      </c>
      <c r="I14" s="95" t="str">
        <f>+IF(ISBLANK('Funding Info'!MI15),"",'Funding Info'!MI15)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Info'!ID16),"",'Funding Info'!ID16)</f>
        <v>5843</v>
      </c>
      <c r="G15" s="104" t="str">
        <f>+IF(ISBLANK('Funding Info'!IE16),"",'Funding Info'!IE16)</f>
        <v/>
      </c>
      <c r="H15" s="104">
        <f>+IF(ISBLANK('Funding Info'!IF16),"",'Funding Info'!IF16)</f>
        <v>5843</v>
      </c>
      <c r="I15" s="95" t="str">
        <f>+IF(ISBLANK('Funding Info'!MI16),"",'Funding Info'!MI16)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Info'!ID17),"",'Funding Info'!ID17)</f>
        <v/>
      </c>
      <c r="G16" s="104" t="str">
        <f>+IF(ISBLANK('Funding Info'!IE17),"",'Funding Info'!IE17)</f>
        <v/>
      </c>
      <c r="H16" s="104">
        <f>+IF(ISBLANK('Funding Info'!IF17),"",'Funding Info'!IF17)</f>
        <v>0</v>
      </c>
      <c r="I16" s="95" t="str">
        <f>+IF(ISBLANK('Funding Info'!MI17),"",'Funding Info'!MI17)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Info'!ID18),"",'Funding Info'!ID18)</f>
        <v>8705</v>
      </c>
      <c r="G17" s="104" t="str">
        <f>+IF(ISBLANK('Funding Info'!IE18),"",'Funding Info'!IE18)</f>
        <v/>
      </c>
      <c r="H17" s="104">
        <f>+IF(ISBLANK('Funding Info'!IF18),"",'Funding Info'!IF18)</f>
        <v>8705</v>
      </c>
      <c r="I17" s="95" t="str">
        <f>+IF(ISBLANK('Funding Info'!MI18),"",'Funding Info'!MI18)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Info'!ID19),"",'Funding Info'!ID19)</f>
        <v/>
      </c>
      <c r="G18" s="104" t="str">
        <f>+IF(ISBLANK('Funding Info'!IE19),"",'Funding Info'!IE19)</f>
        <v/>
      </c>
      <c r="H18" s="104">
        <f>+IF(ISBLANK('Funding Info'!IF19),"",'Funding Info'!IF19)</f>
        <v>0</v>
      </c>
      <c r="I18" s="95" t="str">
        <f>+IF(ISBLANK('Funding Info'!MI19),"",'Funding Info'!MI19)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Info'!ID23),"",'Funding Info'!ID23)</f>
        <v/>
      </c>
      <c r="G19" s="104" t="str">
        <f>+IF(ISBLANK('Funding Info'!IE23),"",'Funding Info'!IE23)</f>
        <v/>
      </c>
      <c r="H19" s="104">
        <f>+IF(ISBLANK('Funding Info'!IF23),"",'Funding Info'!IF23)</f>
        <v>0</v>
      </c>
      <c r="I19" s="95" t="str">
        <f>+IF(ISBLANK('Funding Info'!MI23),"",'Funding Info'!MI23)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Info'!ID24),"",'Funding Info'!ID24)</f>
        <v/>
      </c>
      <c r="G20" s="104" t="str">
        <f>+IF(ISBLANK('Funding Info'!IE24),"",'Funding Info'!IE24)</f>
        <v/>
      </c>
      <c r="H20" s="104">
        <f>+IF(ISBLANK('Funding Info'!IF24),"",'Funding Info'!IF24)</f>
        <v>0</v>
      </c>
      <c r="I20" s="95" t="str">
        <f>+IF(ISBLANK('Funding Info'!MI24),"",'Funding Info'!MI24)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Info'!ID25),"",'Funding Info'!ID25)</f>
        <v/>
      </c>
      <c r="G21" s="104" t="str">
        <f>+IF(ISBLANK('Funding Info'!IE25),"",'Funding Info'!IE25)</f>
        <v/>
      </c>
      <c r="H21" s="104">
        <f>+IF(ISBLANK('Funding Info'!IF25),"",'Funding Info'!IF25)</f>
        <v>0</v>
      </c>
      <c r="I21" s="95" t="str">
        <f>+IF(ISBLANK('Funding Info'!MI25),"",'Funding Info'!MI25)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Info'!ID26),"",'Funding Info'!ID26)</f>
        <v/>
      </c>
      <c r="G22" s="104" t="str">
        <f>+IF(ISBLANK('Funding Info'!IE26),"",'Funding Info'!IE26)</f>
        <v/>
      </c>
      <c r="H22" s="104">
        <f>+IF(ISBLANK('Funding Info'!IF26),"",'Funding Info'!IF26)</f>
        <v>0</v>
      </c>
      <c r="I22" s="95" t="str">
        <f>+IF(ISBLANK('Funding Info'!MI26),"",'Funding Info'!MI26)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Info'!ID27),"",'Funding Info'!ID27)</f>
        <v/>
      </c>
      <c r="G23" s="104" t="str">
        <f>+IF(ISBLANK('Funding Info'!IE27),"",'Funding Info'!IE27)</f>
        <v/>
      </c>
      <c r="H23" s="104">
        <f>+IF(ISBLANK('Funding Info'!IF27),"",'Funding Info'!IF27)</f>
        <v>0</v>
      </c>
      <c r="I23" s="95" t="str">
        <f>+IF(ISBLANK('Funding Info'!MI27),"",'Funding Info'!MI27)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Info'!ID28),"",'Funding Info'!ID28)</f>
        <v/>
      </c>
      <c r="G24" s="104" t="str">
        <f>+IF(ISBLANK('Funding Info'!IE28),"",'Funding Info'!IE28)</f>
        <v/>
      </c>
      <c r="H24" s="104">
        <f>+IF(ISBLANK('Funding Info'!IF28),"",'Funding Info'!IF28)</f>
        <v>0</v>
      </c>
      <c r="I24" s="95" t="str">
        <f>+IF(ISBLANK('Funding Info'!MI28),"",'Funding Info'!MI28)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Info'!ID29),"",'Funding Info'!ID29)</f>
        <v/>
      </c>
      <c r="G25" s="104" t="str">
        <f>+IF(ISBLANK('Funding Info'!IE29),"",'Funding Info'!IE29)</f>
        <v/>
      </c>
      <c r="H25" s="104">
        <f>+IF(ISBLANK('Funding Info'!IF29),"",'Funding Info'!IF29)</f>
        <v>0</v>
      </c>
      <c r="I25" s="95" t="str">
        <f>+IF(ISBLANK('Funding Info'!MI29),"",'Funding Info'!MI29)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Info'!ID30),"",'Funding Info'!ID30)</f>
        <v/>
      </c>
      <c r="G26" s="104" t="str">
        <f>+IF(ISBLANK('Funding Info'!IE30),"",'Funding Info'!IE30)</f>
        <v/>
      </c>
      <c r="H26" s="104">
        <f>+IF(ISBLANK('Funding Info'!IF30),"",'Funding Info'!IF30)</f>
        <v>0</v>
      </c>
      <c r="I26" s="95" t="str">
        <f>+IF(ISBLANK('Funding Info'!MI30),"",'Funding Info'!MI30)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Info'!ID31),"",'Funding Info'!ID31)</f>
        <v/>
      </c>
      <c r="G27" s="104" t="str">
        <f>+IF(ISBLANK('Funding Info'!IE31),"",'Funding Info'!IE31)</f>
        <v/>
      </c>
      <c r="H27" s="104">
        <f>+IF(ISBLANK('Funding Info'!IF31),"",'Funding Info'!IF31)</f>
        <v>0</v>
      </c>
      <c r="I27" s="95" t="str">
        <f>+IF(ISBLANK('Funding Info'!MI31),"",'Funding Info'!MI31)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Info'!ID32),"",'Funding Info'!ID32)</f>
        <v>1050</v>
      </c>
      <c r="G28" s="104" t="str">
        <f>+IF(ISBLANK('Funding Info'!IE32),"",'Funding Info'!IE32)</f>
        <v/>
      </c>
      <c r="H28" s="104">
        <f>+IF(ISBLANK('Funding Info'!IF32),"",'Funding Info'!IF32)</f>
        <v>1050</v>
      </c>
      <c r="I28" s="95" t="str">
        <f>+IF(ISBLANK('Funding Info'!MI32),"",'Funding Info'!MI32)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Info'!ID33),"",'Funding Info'!ID33)</f>
        <v/>
      </c>
      <c r="G29" s="104" t="str">
        <f>+IF(ISBLANK('Funding Info'!IE33),"",'Funding Info'!IE33)</f>
        <v/>
      </c>
      <c r="H29" s="104">
        <f>+IF(ISBLANK('Funding Info'!IF33),"",'Funding Info'!IF33)</f>
        <v>0</v>
      </c>
      <c r="I29" s="95" t="str">
        <f>+IF(ISBLANK('Funding Info'!MI33),"",'Funding Info'!MI33)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Info'!ID35),"",'Funding Info'!ID35)</f>
        <v/>
      </c>
      <c r="G30" s="104" t="str">
        <f>+IF(ISBLANK('Funding Info'!IE35),"",'Funding Info'!IE35)</f>
        <v/>
      </c>
      <c r="H30" s="104">
        <f>+IF(ISBLANK('Funding Info'!IF35),"",'Funding Info'!IF35)</f>
        <v>0</v>
      </c>
      <c r="I30" s="95" t="str">
        <f>+IF(ISBLANK('Funding Info'!MI35),"",'Funding Info'!MI35)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Info'!ID36),"",'Funding Info'!ID36)</f>
        <v>85013</v>
      </c>
      <c r="G31" s="104">
        <f>+IF(ISBLANK('Funding Info'!IE36),"",'Funding Info'!IE36)</f>
        <v>-6940</v>
      </c>
      <c r="H31" s="104">
        <f>+IF(ISBLANK('Funding Info'!IF36),"",'Funding Info'!IF36)</f>
        <v>78073</v>
      </c>
      <c r="I31" s="95" t="str">
        <f>+IF(ISBLANK('Funding Info'!MI36),"",'Funding Info'!MI36)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Info'!ID37),"",'Funding Info'!ID37)</f>
        <v/>
      </c>
      <c r="G32" s="104" t="str">
        <f>+IF(ISBLANK('Funding Info'!IE37),"",'Funding Info'!IE37)</f>
        <v/>
      </c>
      <c r="H32" s="104">
        <f>+IF(ISBLANK('Funding Info'!IF37),"",'Funding Info'!IF37)</f>
        <v>0</v>
      </c>
      <c r="I32" s="95" t="str">
        <f>+IF(ISBLANK('Funding Info'!MI37),"",'Funding Info'!MI37)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Info'!ID38),"",'Funding Info'!ID38)</f>
        <v/>
      </c>
      <c r="G33" s="104" t="str">
        <f>+IF(ISBLANK('Funding Info'!IE38),"",'Funding Info'!IE38)</f>
        <v/>
      </c>
      <c r="H33" s="104">
        <f>+IF(ISBLANK('Funding Info'!IF38),"",'Funding Info'!IF38)</f>
        <v>0</v>
      </c>
      <c r="I33" s="95" t="str">
        <f>+IF(ISBLANK('Funding Info'!MI38),"",'Funding Info'!MI38)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Info'!ID39),"",'Funding Info'!ID39)</f>
        <v/>
      </c>
      <c r="G34" s="104" t="str">
        <f>+IF(ISBLANK('Funding Info'!IE39),"",'Funding Info'!IE39)</f>
        <v/>
      </c>
      <c r="H34" s="104">
        <f>+IF(ISBLANK('Funding Info'!IF39),"",'Funding Info'!IF39)</f>
        <v>0</v>
      </c>
      <c r="I34" s="95" t="str">
        <f>+IF(ISBLANK('Funding Info'!MI39),"",'Funding Info'!MI39)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122032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10.140625" style="90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[1]Overview!B82</f>
        <v>Watertown Department of Public Health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[1]Overview!C82</f>
        <v>472951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Info'!IJ3),"",'Funding Info'!IJ3)</f>
        <v>4122</v>
      </c>
      <c r="G5" s="104" t="str">
        <f>+IF(ISBLANK('Funding Info'!IK3),"",'Funding Info'!IK3)</f>
        <v/>
      </c>
      <c r="H5" s="104">
        <f>+IF(ISBLANK('Funding Info'!IL3),"",'Funding Info'!IL3)</f>
        <v>4122</v>
      </c>
      <c r="I5" s="95" t="str">
        <f>+IF(ISBLANK('Funding Info'!MJ3),"",'Funding Info'!MJ3)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Info'!IJ5),"",'Funding Info'!IJ5)</f>
        <v/>
      </c>
      <c r="G6" s="104" t="str">
        <f>+IF(ISBLANK('Funding Info'!IK5),"",'Funding Info'!IK5)</f>
        <v/>
      </c>
      <c r="H6" s="104">
        <f>+IF(ISBLANK('Funding Info'!IL5),"",'Funding Info'!IL5)</f>
        <v>0</v>
      </c>
      <c r="I6" s="95" t="str">
        <f>+IF(ISBLANK('Funding Info'!MJ5),"",'Funding Info'!MJ5)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Info'!IJ7),"",'Funding Info'!IJ7)</f>
        <v/>
      </c>
      <c r="G7" s="104" t="str">
        <f>+IF(ISBLANK('Funding Info'!IK7),"",'Funding Info'!IK7)</f>
        <v/>
      </c>
      <c r="H7" s="104">
        <f>+IF(ISBLANK('Funding Info'!IL7),"",'Funding Info'!IL7)</f>
        <v>0</v>
      </c>
      <c r="I7" s="95" t="str">
        <f>+IF(ISBLANK('Funding Info'!MJ7),"",'Funding Info'!MJ7)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Info'!IJ8),"",'Funding Info'!IJ8)</f>
        <v/>
      </c>
      <c r="G8" s="104" t="str">
        <f>+IF(ISBLANK('Funding Info'!IK8),"",'Funding Info'!IK8)</f>
        <v/>
      </c>
      <c r="H8" s="104">
        <f>+IF(ISBLANK('Funding Info'!IL8),"",'Funding Info'!IL8)</f>
        <v>0</v>
      </c>
      <c r="I8" s="95" t="str">
        <f>+IF(ISBLANK('Funding Info'!MJ8),"",'Funding Info'!MJ8)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Info'!IJ9),"",'Funding Info'!IJ9)</f>
        <v/>
      </c>
      <c r="G9" s="104" t="str">
        <f>+IF(ISBLANK('Funding Info'!IK9),"",'Funding Info'!IK9)</f>
        <v/>
      </c>
      <c r="H9" s="104">
        <f>+IF(ISBLANK('Funding Info'!IL9),"",'Funding Info'!IL9)</f>
        <v>0</v>
      </c>
      <c r="I9" s="95" t="str">
        <f>+IF(ISBLANK('Funding Info'!MJ9),"",'Funding Info'!MJ9)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Info'!IJ10),"",'Funding Info'!IJ10)</f>
        <v/>
      </c>
      <c r="G10" s="104" t="str">
        <f>+IF(ISBLANK('Funding Info'!IK10),"",'Funding Info'!IK10)</f>
        <v/>
      </c>
      <c r="H10" s="104">
        <f>+IF(ISBLANK('Funding Info'!IL10),"",'Funding Info'!IL10)</f>
        <v>0</v>
      </c>
      <c r="I10" s="95" t="str">
        <f>+IF(ISBLANK('Funding Info'!MJ10),"",'Funding Info'!MJ10)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Info'!IJ11),"",'Funding Info'!IJ11)</f>
        <v/>
      </c>
      <c r="G11" s="104" t="str">
        <f>+IF(ISBLANK('Funding Info'!IK11),"",'Funding Info'!IK11)</f>
        <v/>
      </c>
      <c r="H11" s="104">
        <f>+IF(ISBLANK('Funding Info'!IL11),"",'Funding Info'!IL11)</f>
        <v>0</v>
      </c>
      <c r="I11" s="95" t="str">
        <f>+IF(ISBLANK('Funding Info'!MJ11),"",'Funding Info'!MJ11)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Info'!IJ13),"",'Funding Info'!IJ13)</f>
        <v/>
      </c>
      <c r="G12" s="104" t="str">
        <f>+IF(ISBLANK('Funding Info'!IK13),"",'Funding Info'!IK13)</f>
        <v/>
      </c>
      <c r="H12" s="104">
        <f>+IF(ISBLANK('Funding Info'!IL13),"",'Funding Info'!IL13)</f>
        <v>0</v>
      </c>
      <c r="I12" s="95" t="str">
        <f>+IF(ISBLANK('Funding Info'!MJ13),"",'Funding Info'!MJ13)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Info'!IJ14),"",'Funding Info'!IJ14)</f>
        <v/>
      </c>
      <c r="G13" s="104" t="str">
        <f>+IF(ISBLANK('Funding Info'!IK14),"",'Funding Info'!IK14)</f>
        <v/>
      </c>
      <c r="H13" s="104">
        <f>+IF(ISBLANK('Funding Info'!IL14),"",'Funding Info'!IL14)</f>
        <v>0</v>
      </c>
      <c r="I13" s="95" t="str">
        <f>+IF(ISBLANK('Funding Info'!MJ14),"",'Funding Info'!MJ14)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Info'!IJ15),"",'Funding Info'!IJ15)</f>
        <v/>
      </c>
      <c r="G14" s="104" t="str">
        <f>+IF(ISBLANK('Funding Info'!IK15),"",'Funding Info'!IK15)</f>
        <v/>
      </c>
      <c r="H14" s="104">
        <f>+IF(ISBLANK('Funding Info'!IL15),"",'Funding Info'!IL15)</f>
        <v>0</v>
      </c>
      <c r="I14" s="95" t="str">
        <f>+IF(ISBLANK('Funding Info'!MJ15),"",'Funding Info'!MJ15)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Info'!IJ16),"",'Funding Info'!IJ16)</f>
        <v>7045</v>
      </c>
      <c r="G15" s="104" t="str">
        <f>+IF(ISBLANK('Funding Info'!IK16),"",'Funding Info'!IK16)</f>
        <v/>
      </c>
      <c r="H15" s="104">
        <f>+IF(ISBLANK('Funding Info'!IL16),"",'Funding Info'!IL16)</f>
        <v>7045</v>
      </c>
      <c r="I15" s="95" t="str">
        <f>+IF(ISBLANK('Funding Info'!MJ16),"",'Funding Info'!MJ16)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Info'!IJ17),"",'Funding Info'!IJ17)</f>
        <v/>
      </c>
      <c r="G16" s="104" t="str">
        <f>+IF(ISBLANK('Funding Info'!IK17),"",'Funding Info'!IK17)</f>
        <v/>
      </c>
      <c r="H16" s="104">
        <f>+IF(ISBLANK('Funding Info'!IL17),"",'Funding Info'!IL17)</f>
        <v>0</v>
      </c>
      <c r="I16" s="95" t="str">
        <f>+IF(ISBLANK('Funding Info'!MJ17),"",'Funding Info'!MJ17)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Info'!IJ18),"",'Funding Info'!IJ18)</f>
        <v>9961</v>
      </c>
      <c r="G17" s="104" t="str">
        <f>+IF(ISBLANK('Funding Info'!IK18),"",'Funding Info'!IK18)</f>
        <v/>
      </c>
      <c r="H17" s="104">
        <f>+IF(ISBLANK('Funding Info'!IL18),"",'Funding Info'!IL18)</f>
        <v>9961</v>
      </c>
      <c r="I17" s="95" t="str">
        <f>+IF(ISBLANK('Funding Info'!MJ18),"",'Funding Info'!MJ18)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Info'!IJ19),"",'Funding Info'!IJ19)</f>
        <v/>
      </c>
      <c r="G18" s="104" t="str">
        <f>+IF(ISBLANK('Funding Info'!IK19),"",'Funding Info'!IK19)</f>
        <v/>
      </c>
      <c r="H18" s="104">
        <f>+IF(ISBLANK('Funding Info'!IL19),"",'Funding Info'!IL19)</f>
        <v>0</v>
      </c>
      <c r="I18" s="95" t="str">
        <f>+IF(ISBLANK('Funding Info'!MJ19),"",'Funding Info'!MJ19)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Info'!IJ23),"",'Funding Info'!IJ23)</f>
        <v/>
      </c>
      <c r="G19" s="104" t="str">
        <f>+IF(ISBLANK('Funding Info'!IK23),"",'Funding Info'!IK23)</f>
        <v/>
      </c>
      <c r="H19" s="104">
        <f>+IF(ISBLANK('Funding Info'!IL23),"",'Funding Info'!IL23)</f>
        <v>0</v>
      </c>
      <c r="I19" s="95" t="str">
        <f>+IF(ISBLANK('Funding Info'!MJ23),"",'Funding Info'!MJ23)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Info'!IJ24),"",'Funding Info'!IJ24)</f>
        <v/>
      </c>
      <c r="G20" s="104" t="str">
        <f>+IF(ISBLANK('Funding Info'!IK24),"",'Funding Info'!IK24)</f>
        <v/>
      </c>
      <c r="H20" s="104">
        <f>+IF(ISBLANK('Funding Info'!IL24),"",'Funding Info'!IL24)</f>
        <v>0</v>
      </c>
      <c r="I20" s="95" t="str">
        <f>+IF(ISBLANK('Funding Info'!MJ24),"",'Funding Info'!MJ24)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Info'!IJ25),"",'Funding Info'!IJ25)</f>
        <v/>
      </c>
      <c r="G21" s="104" t="str">
        <f>+IF(ISBLANK('Funding Info'!IK25),"",'Funding Info'!IK25)</f>
        <v/>
      </c>
      <c r="H21" s="104">
        <f>+IF(ISBLANK('Funding Info'!IL25),"",'Funding Info'!IL25)</f>
        <v>0</v>
      </c>
      <c r="I21" s="95" t="str">
        <f>+IF(ISBLANK('Funding Info'!MJ25),"",'Funding Info'!MJ25)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Info'!IJ26),"",'Funding Info'!IJ26)</f>
        <v/>
      </c>
      <c r="G22" s="104" t="str">
        <f>+IF(ISBLANK('Funding Info'!IK26),"",'Funding Info'!IK26)</f>
        <v/>
      </c>
      <c r="H22" s="104">
        <f>+IF(ISBLANK('Funding Info'!IL26),"",'Funding Info'!IL26)</f>
        <v>0</v>
      </c>
      <c r="I22" s="95" t="str">
        <f>+IF(ISBLANK('Funding Info'!MJ26),"",'Funding Info'!MJ26)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Info'!IJ27),"",'Funding Info'!IJ27)</f>
        <v/>
      </c>
      <c r="G23" s="104" t="str">
        <f>+IF(ISBLANK('Funding Info'!IK27),"",'Funding Info'!IK27)</f>
        <v/>
      </c>
      <c r="H23" s="104">
        <f>+IF(ISBLANK('Funding Info'!IL27),"",'Funding Info'!IL27)</f>
        <v>0</v>
      </c>
      <c r="I23" s="95" t="str">
        <f>+IF(ISBLANK('Funding Info'!MJ27),"",'Funding Info'!MJ27)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Info'!IJ28),"",'Funding Info'!IJ28)</f>
        <v>8610</v>
      </c>
      <c r="G24" s="104" t="str">
        <f>+IF(ISBLANK('Funding Info'!IK28),"",'Funding Info'!IK28)</f>
        <v/>
      </c>
      <c r="H24" s="104">
        <f>+IF(ISBLANK('Funding Info'!IL28),"",'Funding Info'!IL28)</f>
        <v>8610</v>
      </c>
      <c r="I24" s="95" t="str">
        <f>+IF(ISBLANK('Funding Info'!MJ28),"",'Funding Info'!MJ28)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Info'!IJ29),"",'Funding Info'!IJ29)</f>
        <v/>
      </c>
      <c r="G25" s="104" t="str">
        <f>+IF(ISBLANK('Funding Info'!IK29),"",'Funding Info'!IK29)</f>
        <v/>
      </c>
      <c r="H25" s="104">
        <f>+IF(ISBLANK('Funding Info'!IL29),"",'Funding Info'!IL29)</f>
        <v>0</v>
      </c>
      <c r="I25" s="95" t="str">
        <f>+IF(ISBLANK('Funding Info'!MJ29),"",'Funding Info'!MJ29)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Info'!IJ30),"",'Funding Info'!IJ30)</f>
        <v/>
      </c>
      <c r="G26" s="104" t="str">
        <f>+IF(ISBLANK('Funding Info'!IK30),"",'Funding Info'!IK30)</f>
        <v/>
      </c>
      <c r="H26" s="104">
        <f>+IF(ISBLANK('Funding Info'!IL30),"",'Funding Info'!IL30)</f>
        <v>0</v>
      </c>
      <c r="I26" s="95" t="str">
        <f>+IF(ISBLANK('Funding Info'!MJ30),"",'Funding Info'!MJ30)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Info'!IJ31),"",'Funding Info'!IJ31)</f>
        <v/>
      </c>
      <c r="G27" s="104" t="str">
        <f>+IF(ISBLANK('Funding Info'!IK31),"",'Funding Info'!IK31)</f>
        <v/>
      </c>
      <c r="H27" s="104">
        <f>+IF(ISBLANK('Funding Info'!IL31),"",'Funding Info'!IL31)</f>
        <v>0</v>
      </c>
      <c r="I27" s="95" t="str">
        <f>+IF(ISBLANK('Funding Info'!MJ31),"",'Funding Info'!MJ31)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Info'!IJ32),"",'Funding Info'!IJ32)</f>
        <v/>
      </c>
      <c r="G28" s="104" t="str">
        <f>+IF(ISBLANK('Funding Info'!IK32),"",'Funding Info'!IK32)</f>
        <v/>
      </c>
      <c r="H28" s="104">
        <f>+IF(ISBLANK('Funding Info'!IL32),"",'Funding Info'!IL32)</f>
        <v>0</v>
      </c>
      <c r="I28" s="95" t="str">
        <f>+IF(ISBLANK('Funding Info'!MJ32),"",'Funding Info'!MJ32)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Info'!IJ33),"",'Funding Info'!IJ33)</f>
        <v/>
      </c>
      <c r="G29" s="104" t="str">
        <f>+IF(ISBLANK('Funding Info'!IK33),"",'Funding Info'!IK33)</f>
        <v/>
      </c>
      <c r="H29" s="104">
        <f>+IF(ISBLANK('Funding Info'!IL33),"",'Funding Info'!IL33)</f>
        <v>0</v>
      </c>
      <c r="I29" s="95" t="str">
        <f>+IF(ISBLANK('Funding Info'!MJ33),"",'Funding Info'!MJ33)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Info'!IJ35),"",'Funding Info'!IJ35)</f>
        <v/>
      </c>
      <c r="G30" s="104" t="str">
        <f>+IF(ISBLANK('Funding Info'!IK35),"",'Funding Info'!IK35)</f>
        <v/>
      </c>
      <c r="H30" s="104">
        <f>+IF(ISBLANK('Funding Info'!IL35),"",'Funding Info'!IL35)</f>
        <v>0</v>
      </c>
      <c r="I30" s="95" t="str">
        <f>+IF(ISBLANK('Funding Info'!MJ35),"",'Funding Info'!MJ35)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Info'!IJ36),"",'Funding Info'!IJ36)</f>
        <v/>
      </c>
      <c r="G31" s="104" t="str">
        <f>+IF(ISBLANK('Funding Info'!IK36),"",'Funding Info'!IK36)</f>
        <v/>
      </c>
      <c r="H31" s="104">
        <f>+IF(ISBLANK('Funding Info'!IL36),"",'Funding Info'!IL36)</f>
        <v>0</v>
      </c>
      <c r="I31" s="95" t="str">
        <f>+IF(ISBLANK('Funding Info'!MJ36),"",'Funding Info'!MJ36)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Info'!IJ37),"",'Funding Info'!IJ37)</f>
        <v/>
      </c>
      <c r="G32" s="104" t="str">
        <f>+IF(ISBLANK('Funding Info'!IK37),"",'Funding Info'!IK37)</f>
        <v/>
      </c>
      <c r="H32" s="104">
        <f>+IF(ISBLANK('Funding Info'!IL37),"",'Funding Info'!IL37)</f>
        <v>0</v>
      </c>
      <c r="I32" s="95" t="str">
        <f>+IF(ISBLANK('Funding Info'!MJ37),"",'Funding Info'!MJ37)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Info'!IJ38),"",'Funding Info'!IJ38)</f>
        <v/>
      </c>
      <c r="G33" s="104" t="str">
        <f>+IF(ISBLANK('Funding Info'!IK38),"",'Funding Info'!IK38)</f>
        <v/>
      </c>
      <c r="H33" s="104">
        <f>+IF(ISBLANK('Funding Info'!IL38),"",'Funding Info'!IL38)</f>
        <v>0</v>
      </c>
      <c r="I33" s="95" t="str">
        <f>+IF(ISBLANK('Funding Info'!MJ38),"",'Funding Info'!MJ38)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Info'!IJ39),"",'Funding Info'!IJ39)</f>
        <v/>
      </c>
      <c r="G34" s="104" t="str">
        <f>+IF(ISBLANK('Funding Info'!IK39),"",'Funding Info'!IK39)</f>
        <v/>
      </c>
      <c r="H34" s="104">
        <f>+IF(ISBLANK('Funding Info'!IL39),"",'Funding Info'!IL39)</f>
        <v>0</v>
      </c>
      <c r="I34" s="95" t="str">
        <f>+IF(ISBLANK('Funding Info'!MJ39),"",'Funding Info'!MJ39)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29738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[1]Overview!B83</f>
        <v>Waukesha County Public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[1]Overview!C83</f>
        <v>67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Info'!IM3),"",'Funding Info'!IM3)</f>
        <v>15407</v>
      </c>
      <c r="G5" s="104" t="str">
        <f>+IF(ISBLANK('Funding Info'!IN3),"",'Funding Info'!IN3)</f>
        <v/>
      </c>
      <c r="H5" s="104">
        <f>+IF(ISBLANK('Funding Info'!IO3),"",'Funding Info'!IO3)</f>
        <v>15407</v>
      </c>
      <c r="I5" s="95" t="str">
        <f>+IF(ISBLANK('Funding Info'!MK3),"",'Funding Info'!MK3)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Info'!IM5),"",'Funding Info'!IM5)</f>
        <v/>
      </c>
      <c r="G6" s="104" t="str">
        <f>+IF(ISBLANK('Funding Info'!IN5),"",'Funding Info'!IN5)</f>
        <v/>
      </c>
      <c r="H6" s="104">
        <f>+IF(ISBLANK('Funding Info'!IO5),"",'Funding Info'!IO5)</f>
        <v>0</v>
      </c>
      <c r="I6" s="95" t="str">
        <f>+IF(ISBLANK('Funding Info'!MK5),"",'Funding Info'!MK5)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Info'!IM7),"",'Funding Info'!IM7)</f>
        <v/>
      </c>
      <c r="G7" s="104" t="str">
        <f>+IF(ISBLANK('Funding Info'!IN7),"",'Funding Info'!IN7)</f>
        <v/>
      </c>
      <c r="H7" s="104">
        <f>+IF(ISBLANK('Funding Info'!IO7),"",'Funding Info'!IO7)</f>
        <v>0</v>
      </c>
      <c r="I7" s="95" t="str">
        <f>+IF(ISBLANK('Funding Info'!MK7),"",'Funding Info'!MK7)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Info'!IM8),"",'Funding Info'!IM8)</f>
        <v/>
      </c>
      <c r="G8" s="104" t="str">
        <f>+IF(ISBLANK('Funding Info'!IN8),"",'Funding Info'!IN8)</f>
        <v/>
      </c>
      <c r="H8" s="104">
        <f>+IF(ISBLANK('Funding Info'!IO8),"",'Funding Info'!IO8)</f>
        <v>0</v>
      </c>
      <c r="I8" s="95" t="str">
        <f>+IF(ISBLANK('Funding Info'!MK8),"",'Funding Info'!MK8)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Info'!IM9),"",'Funding Info'!IM9)</f>
        <v/>
      </c>
      <c r="G9" s="104" t="str">
        <f>+IF(ISBLANK('Funding Info'!IN9),"",'Funding Info'!IN9)</f>
        <v/>
      </c>
      <c r="H9" s="104">
        <f>+IF(ISBLANK('Funding Info'!IO9),"",'Funding Info'!IO9)</f>
        <v>0</v>
      </c>
      <c r="I9" s="95" t="str">
        <f>+IF(ISBLANK('Funding Info'!MK9),"",'Funding Info'!MK9)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Info'!IM10),"",'Funding Info'!IM10)</f>
        <v/>
      </c>
      <c r="G10" s="104" t="str">
        <f>+IF(ISBLANK('Funding Info'!IN10),"",'Funding Info'!IN10)</f>
        <v/>
      </c>
      <c r="H10" s="104">
        <f>+IF(ISBLANK('Funding Info'!IO10),"",'Funding Info'!IO10)</f>
        <v>0</v>
      </c>
      <c r="I10" s="95" t="str">
        <f>+IF(ISBLANK('Funding Info'!MK10),"",'Funding Info'!MK10)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>
        <f>+IF(ISBLANK('Funding Info'!IM11),"",'Funding Info'!IM11)</f>
        <v>13000</v>
      </c>
      <c r="G11" s="104" t="str">
        <f>+IF(ISBLANK('Funding Info'!IN11),"",'Funding Info'!IN11)</f>
        <v/>
      </c>
      <c r="H11" s="104">
        <f>+IF(ISBLANK('Funding Info'!IO11),"",'Funding Info'!IO11)</f>
        <v>13000</v>
      </c>
      <c r="I11" s="95" t="str">
        <f>+IF(ISBLANK('Funding Info'!MK11),"",'Funding Info'!MK11)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Info'!IM13),"",'Funding Info'!IM13)</f>
        <v/>
      </c>
      <c r="G12" s="104" t="str">
        <f>+IF(ISBLANK('Funding Info'!IN13),"",'Funding Info'!IN13)</f>
        <v/>
      </c>
      <c r="H12" s="104">
        <f>+IF(ISBLANK('Funding Info'!IO13),"",'Funding Info'!IO13)</f>
        <v>0</v>
      </c>
      <c r="I12" s="95" t="str">
        <f>+IF(ISBLANK('Funding Info'!MK13),"",'Funding Info'!MK13)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Info'!IM14),"",'Funding Info'!IM14)</f>
        <v/>
      </c>
      <c r="G13" s="104" t="str">
        <f>+IF(ISBLANK('Funding Info'!IN14),"",'Funding Info'!IN14)</f>
        <v/>
      </c>
      <c r="H13" s="104">
        <f>+IF(ISBLANK('Funding Info'!IO14),"",'Funding Info'!IO14)</f>
        <v>0</v>
      </c>
      <c r="I13" s="95" t="str">
        <f>+IF(ISBLANK('Funding Info'!MK14),"",'Funding Info'!MK14)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Info'!IM15),"",'Funding Info'!IM15)</f>
        <v/>
      </c>
      <c r="G14" s="104" t="str">
        <f>+IF(ISBLANK('Funding Info'!IN15),"",'Funding Info'!IN15)</f>
        <v/>
      </c>
      <c r="H14" s="104">
        <f>+IF(ISBLANK('Funding Info'!IO15),"",'Funding Info'!IO15)</f>
        <v>0</v>
      </c>
      <c r="I14" s="95" t="str">
        <f>+IF(ISBLANK('Funding Info'!MK15),"",'Funding Info'!MK15)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Info'!IM16),"",'Funding Info'!IM16)</f>
        <v>56915</v>
      </c>
      <c r="G15" s="104" t="str">
        <f>+IF(ISBLANK('Funding Info'!IN16),"",'Funding Info'!IN16)</f>
        <v/>
      </c>
      <c r="H15" s="104">
        <f>+IF(ISBLANK('Funding Info'!IO16),"",'Funding Info'!IO16)</f>
        <v>56915</v>
      </c>
      <c r="I15" s="95" t="str">
        <f>+IF(ISBLANK('Funding Info'!MK16),"",'Funding Info'!MK16)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Info'!IM17),"",'Funding Info'!IM17)</f>
        <v/>
      </c>
      <c r="G16" s="104" t="str">
        <f>+IF(ISBLANK('Funding Info'!IN17),"",'Funding Info'!IN17)</f>
        <v/>
      </c>
      <c r="H16" s="104">
        <f>+IF(ISBLANK('Funding Info'!IO17),"",'Funding Info'!IO17)</f>
        <v>0</v>
      </c>
      <c r="I16" s="95" t="str">
        <f>+IF(ISBLANK('Funding Info'!MK17),"",'Funding Info'!MK17)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Info'!IM18),"",'Funding Info'!IM18)</f>
        <v>73720</v>
      </c>
      <c r="G17" s="104" t="str">
        <f>+IF(ISBLANK('Funding Info'!IN18),"",'Funding Info'!IN18)</f>
        <v/>
      </c>
      <c r="H17" s="104">
        <f>+IF(ISBLANK('Funding Info'!IO18),"",'Funding Info'!IO18)</f>
        <v>73720</v>
      </c>
      <c r="I17" s="95" t="str">
        <f>+IF(ISBLANK('Funding Info'!MK18),"",'Funding Info'!MK18)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Info'!IM19),"",'Funding Info'!IM19)</f>
        <v/>
      </c>
      <c r="G18" s="104" t="str">
        <f>+IF(ISBLANK('Funding Info'!IN19),"",'Funding Info'!IN19)</f>
        <v/>
      </c>
      <c r="H18" s="104">
        <f>+IF(ISBLANK('Funding Info'!IO19),"",'Funding Info'!IO19)</f>
        <v>0</v>
      </c>
      <c r="I18" s="95" t="str">
        <f>+IF(ISBLANK('Funding Info'!MK19),"",'Funding Info'!MK19)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Info'!IM23),"",'Funding Info'!IM23)</f>
        <v/>
      </c>
      <c r="G19" s="104" t="str">
        <f>+IF(ISBLANK('Funding Info'!IN23),"",'Funding Info'!IN23)</f>
        <v/>
      </c>
      <c r="H19" s="104">
        <f>+IF(ISBLANK('Funding Info'!IO23),"",'Funding Info'!IO23)</f>
        <v>0</v>
      </c>
      <c r="I19" s="95" t="str">
        <f>+IF(ISBLANK('Funding Info'!MK23),"",'Funding Info'!MK23)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Info'!IM24),"",'Funding Info'!IM24)</f>
        <v/>
      </c>
      <c r="G20" s="104" t="str">
        <f>+IF(ISBLANK('Funding Info'!IN24),"",'Funding Info'!IN24)</f>
        <v/>
      </c>
      <c r="H20" s="104">
        <f>+IF(ISBLANK('Funding Info'!IO24),"",'Funding Info'!IO24)</f>
        <v>0</v>
      </c>
      <c r="I20" s="95" t="str">
        <f>+IF(ISBLANK('Funding Info'!MK24),"",'Funding Info'!MK24)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Info'!IM25),"",'Funding Info'!IM25)</f>
        <v/>
      </c>
      <c r="G21" s="104" t="str">
        <f>+IF(ISBLANK('Funding Info'!IN25),"",'Funding Info'!IN25)</f>
        <v/>
      </c>
      <c r="H21" s="104">
        <f>+IF(ISBLANK('Funding Info'!IO25),"",'Funding Info'!IO25)</f>
        <v>0</v>
      </c>
      <c r="I21" s="95" t="str">
        <f>+IF(ISBLANK('Funding Info'!MK25),"",'Funding Info'!MK25)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Info'!IM26),"",'Funding Info'!IM26)</f>
        <v/>
      </c>
      <c r="G22" s="104" t="str">
        <f>+IF(ISBLANK('Funding Info'!IN26),"",'Funding Info'!IN26)</f>
        <v/>
      </c>
      <c r="H22" s="104">
        <f>+IF(ISBLANK('Funding Info'!IO26),"",'Funding Info'!IO26)</f>
        <v>0</v>
      </c>
      <c r="I22" s="95" t="str">
        <f>+IF(ISBLANK('Funding Info'!MK26),"",'Funding Info'!MK26)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Info'!IM27),"",'Funding Info'!IM27)</f>
        <v/>
      </c>
      <c r="G23" s="104" t="str">
        <f>+IF(ISBLANK('Funding Info'!IN27),"",'Funding Info'!IN27)</f>
        <v/>
      </c>
      <c r="H23" s="104">
        <f>+IF(ISBLANK('Funding Info'!IO27),"",'Funding Info'!IO27)</f>
        <v>0</v>
      </c>
      <c r="I23" s="95" t="str">
        <f>+IF(ISBLANK('Funding Info'!MK27),"",'Funding Info'!MK27)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Info'!IM28),"",'Funding Info'!IM28)</f>
        <v/>
      </c>
      <c r="G24" s="104" t="str">
        <f>+IF(ISBLANK('Funding Info'!IN28),"",'Funding Info'!IN28)</f>
        <v/>
      </c>
      <c r="H24" s="104">
        <f>+IF(ISBLANK('Funding Info'!IO28),"",'Funding Info'!IO28)</f>
        <v>0</v>
      </c>
      <c r="I24" s="95" t="str">
        <f>+IF(ISBLANK('Funding Info'!MK28),"",'Funding Info'!MK28)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Info'!IM29),"",'Funding Info'!IM29)</f>
        <v/>
      </c>
      <c r="G25" s="104" t="str">
        <f>+IF(ISBLANK('Funding Info'!IN29),"",'Funding Info'!IN29)</f>
        <v/>
      </c>
      <c r="H25" s="104">
        <f>+IF(ISBLANK('Funding Info'!IO29),"",'Funding Info'!IO29)</f>
        <v>0</v>
      </c>
      <c r="I25" s="95" t="str">
        <f>+IF(ISBLANK('Funding Info'!MK29),"",'Funding Info'!MK29)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Info'!IM30),"",'Funding Info'!IM30)</f>
        <v/>
      </c>
      <c r="G26" s="104" t="str">
        <f>+IF(ISBLANK('Funding Info'!IN30),"",'Funding Info'!IN30)</f>
        <v/>
      </c>
      <c r="H26" s="104">
        <f>+IF(ISBLANK('Funding Info'!IO30),"",'Funding Info'!IO30)</f>
        <v>0</v>
      </c>
      <c r="I26" s="95" t="str">
        <f>+IF(ISBLANK('Funding Info'!MK30),"",'Funding Info'!MK30)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Info'!IM31),"",'Funding Info'!IM31)</f>
        <v/>
      </c>
      <c r="G27" s="104" t="str">
        <f>+IF(ISBLANK('Funding Info'!IN31),"",'Funding Info'!IN31)</f>
        <v/>
      </c>
      <c r="H27" s="104">
        <f>+IF(ISBLANK('Funding Info'!IO31),"",'Funding Info'!IO31)</f>
        <v>0</v>
      </c>
      <c r="I27" s="95" t="str">
        <f>+IF(ISBLANK('Funding Info'!MK31),"",'Funding Info'!MK31)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Info'!IM32),"",'Funding Info'!IM32)</f>
        <v>3469</v>
      </c>
      <c r="G28" s="104" t="str">
        <f>+IF(ISBLANK('Funding Info'!IN32),"",'Funding Info'!IN32)</f>
        <v/>
      </c>
      <c r="H28" s="104">
        <f>+IF(ISBLANK('Funding Info'!IO32),"",'Funding Info'!IO32)</f>
        <v>3469</v>
      </c>
      <c r="I28" s="95" t="str">
        <f>+IF(ISBLANK('Funding Info'!MK32),"",'Funding Info'!MK32)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Info'!IM33),"",'Funding Info'!IM33)</f>
        <v>3362</v>
      </c>
      <c r="G29" s="104" t="str">
        <f>+IF(ISBLANK('Funding Info'!IN33),"",'Funding Info'!IN33)</f>
        <v/>
      </c>
      <c r="H29" s="104">
        <f>+IF(ISBLANK('Funding Info'!IO33),"",'Funding Info'!IO33)</f>
        <v>3362</v>
      </c>
      <c r="I29" s="95" t="str">
        <f>+IF(ISBLANK('Funding Info'!MK33),"",'Funding Info'!MK33)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Info'!IM35),"",'Funding Info'!IM35)</f>
        <v/>
      </c>
      <c r="G30" s="104" t="str">
        <f>+IF(ISBLANK('Funding Info'!IN35),"",'Funding Info'!IN35)</f>
        <v/>
      </c>
      <c r="H30" s="104">
        <f>+IF(ISBLANK('Funding Info'!IO35),"",'Funding Info'!IO35)</f>
        <v>0</v>
      </c>
      <c r="I30" s="95" t="str">
        <f>+IF(ISBLANK('Funding Info'!MK35),"",'Funding Info'!MK35)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Info'!IM36),"",'Funding Info'!IM36)</f>
        <v>406139</v>
      </c>
      <c r="G31" s="104">
        <f>+IF(ISBLANK('Funding Info'!IN36),"",'Funding Info'!IN36)</f>
        <v>-21124</v>
      </c>
      <c r="H31" s="104">
        <f>+IF(ISBLANK('Funding Info'!IO36),"",'Funding Info'!IO36)</f>
        <v>385015</v>
      </c>
      <c r="I31" s="95" t="str">
        <f>+IF(ISBLANK('Funding Info'!MK36),"",'Funding Info'!MK36)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Info'!IM37),"",'Funding Info'!IM37)</f>
        <v/>
      </c>
      <c r="G32" s="104" t="str">
        <f>+IF(ISBLANK('Funding Info'!IN37),"",'Funding Info'!IN37)</f>
        <v/>
      </c>
      <c r="H32" s="104">
        <f>+IF(ISBLANK('Funding Info'!IO37),"",'Funding Info'!IO37)</f>
        <v>0</v>
      </c>
      <c r="I32" s="95" t="str">
        <f>+IF(ISBLANK('Funding Info'!MK37),"",'Funding Info'!MK37)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Info'!IM38),"",'Funding Info'!IM38)</f>
        <v/>
      </c>
      <c r="G33" s="104" t="str">
        <f>+IF(ISBLANK('Funding Info'!IN38),"",'Funding Info'!IN38)</f>
        <v/>
      </c>
      <c r="H33" s="104">
        <f>+IF(ISBLANK('Funding Info'!IO38),"",'Funding Info'!IO38)</f>
        <v>0</v>
      </c>
      <c r="I33" s="95" t="str">
        <f>+IF(ISBLANK('Funding Info'!MK38),"",'Funding Info'!MK38)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Info'!IM39),"",'Funding Info'!IM39)</f>
        <v/>
      </c>
      <c r="G34" s="104" t="str">
        <f>+IF(ISBLANK('Funding Info'!IN39),"",'Funding Info'!IN39)</f>
        <v/>
      </c>
      <c r="H34" s="104">
        <f>+IF(ISBLANK('Funding Info'!IO39),"",'Funding Info'!IO39)</f>
        <v>0</v>
      </c>
      <c r="I34" s="95" t="str">
        <f>+IF(ISBLANK('Funding Info'!MK39),"",'Funding Info'!MK39)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550888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6.140625" style="90" bestFit="1" customWidth="1"/>
    <col min="2" max="2" width="7.7109375" style="90" bestFit="1" customWidth="1"/>
    <col min="3" max="3" width="8.42578125" style="95" bestFit="1" customWidth="1"/>
    <col min="4" max="4" width="16.140625" style="90" bestFit="1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9.28515625" style="104" bestFit="1" customWidth="1"/>
    <col min="9" max="9" width="39.42578125" style="104" customWidth="1"/>
    <col min="10" max="10" width="11.14062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308" t="str">
        <f>[1]Overview!B84</f>
        <v>Waupaca County Human Services, Health Services Division</v>
      </c>
      <c r="B3" s="308"/>
      <c r="C3" s="308"/>
      <c r="D3" s="308"/>
      <c r="E3" s="170"/>
      <c r="F3" s="170"/>
      <c r="G3" s="170"/>
      <c r="H3" s="171"/>
      <c r="I3" s="171" t="s">
        <v>418</v>
      </c>
      <c r="J3" s="172">
        <f>[1]Overview!C84</f>
        <v>68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Info'!IP3),"",'Funding Info'!IP3)</f>
        <v>6286</v>
      </c>
      <c r="G5" s="104" t="str">
        <f>+IF(ISBLANK('Funding Info'!IQ3),"",'Funding Info'!IQ3)</f>
        <v/>
      </c>
      <c r="H5" s="104">
        <f>+IF(ISBLANK('Funding Info'!IR3),"",'Funding Info'!IR3)</f>
        <v>6286</v>
      </c>
      <c r="I5" s="95" t="str">
        <f>+IF(ISBLANK('Funding Info'!ML3),"",'Funding Info'!ML3)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Info'!IP5),"",'Funding Info'!IP5)</f>
        <v/>
      </c>
      <c r="G6" s="104" t="str">
        <f>+IF(ISBLANK('Funding Info'!IQ5),"",'Funding Info'!IQ5)</f>
        <v/>
      </c>
      <c r="H6" s="104">
        <f>+IF(ISBLANK('Funding Info'!IR5),"",'Funding Info'!IR5)</f>
        <v>0</v>
      </c>
      <c r="I6" s="95" t="str">
        <f>+IF(ISBLANK('Funding Info'!ML5),"",'Funding Info'!ML5)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Info'!IP7),"",'Funding Info'!IP7)</f>
        <v/>
      </c>
      <c r="G7" s="104" t="str">
        <f>+IF(ISBLANK('Funding Info'!IQ7),"",'Funding Info'!IQ7)</f>
        <v/>
      </c>
      <c r="H7" s="104">
        <f>+IF(ISBLANK('Funding Info'!IR7),"",'Funding Info'!IR7)</f>
        <v>0</v>
      </c>
      <c r="I7" s="95" t="str">
        <f>+IF(ISBLANK('Funding Info'!ML7),"",'Funding Info'!ML7)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Info'!IP8),"",'Funding Info'!IP8)</f>
        <v>44377</v>
      </c>
      <c r="G8" s="104" t="str">
        <f>+IF(ISBLANK('Funding Info'!IQ8),"",'Funding Info'!IQ8)</f>
        <v/>
      </c>
      <c r="H8" s="104">
        <f>+IF(ISBLANK('Funding Info'!IR8),"",'Funding Info'!IR8)</f>
        <v>44377</v>
      </c>
      <c r="I8" s="95" t="str">
        <f>+IF(ISBLANK('Funding Info'!ML8),"",'Funding Info'!ML8)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Info'!IP9),"",'Funding Info'!IP9)</f>
        <v/>
      </c>
      <c r="G9" s="104" t="str">
        <f>+IF(ISBLANK('Funding Info'!IQ9),"",'Funding Info'!IQ9)</f>
        <v/>
      </c>
      <c r="H9" s="104">
        <f>+IF(ISBLANK('Funding Info'!IR9),"",'Funding Info'!IR9)</f>
        <v>0</v>
      </c>
      <c r="I9" s="95" t="str">
        <f>+IF(ISBLANK('Funding Info'!ML9),"",'Funding Info'!ML9)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Info'!IP10),"",'Funding Info'!IP10)</f>
        <v/>
      </c>
      <c r="G10" s="104" t="str">
        <f>+IF(ISBLANK('Funding Info'!IQ10),"",'Funding Info'!IQ10)</f>
        <v/>
      </c>
      <c r="H10" s="104">
        <f>+IF(ISBLANK('Funding Info'!IR10),"",'Funding Info'!IR10)</f>
        <v>0</v>
      </c>
      <c r="I10" s="95" t="str">
        <f>+IF(ISBLANK('Funding Info'!ML10),"",'Funding Info'!ML10)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Info'!IP11),"",'Funding Info'!IP11)</f>
        <v/>
      </c>
      <c r="G11" s="104" t="str">
        <f>+IF(ISBLANK('Funding Info'!IQ11),"",'Funding Info'!IQ11)</f>
        <v/>
      </c>
      <c r="H11" s="104">
        <f>+IF(ISBLANK('Funding Info'!IR11),"",'Funding Info'!IR11)</f>
        <v>0</v>
      </c>
      <c r="I11" s="95" t="str">
        <f>+IF(ISBLANK('Funding Info'!ML11),"",'Funding Info'!ML11)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Info'!IP13),"",'Funding Info'!IP13)</f>
        <v/>
      </c>
      <c r="G12" s="104" t="str">
        <f>+IF(ISBLANK('Funding Info'!IQ13),"",'Funding Info'!IQ13)</f>
        <v/>
      </c>
      <c r="H12" s="104">
        <f>+IF(ISBLANK('Funding Info'!IR13),"",'Funding Info'!IR13)</f>
        <v>0</v>
      </c>
      <c r="I12" s="95" t="str">
        <f>+IF(ISBLANK('Funding Info'!ML13),"",'Funding Info'!ML13)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Info'!IP14),"",'Funding Info'!IP14)</f>
        <v/>
      </c>
      <c r="G13" s="104" t="str">
        <f>+IF(ISBLANK('Funding Info'!IQ14),"",'Funding Info'!IQ14)</f>
        <v/>
      </c>
      <c r="H13" s="104">
        <f>+IF(ISBLANK('Funding Info'!IR14),"",'Funding Info'!IR14)</f>
        <v>0</v>
      </c>
      <c r="I13" s="95" t="str">
        <f>+IF(ISBLANK('Funding Info'!ML14),"",'Funding Info'!ML14)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Info'!IP15),"",'Funding Info'!IP15)</f>
        <v/>
      </c>
      <c r="G14" s="104" t="str">
        <f>+IF(ISBLANK('Funding Info'!IQ15),"",'Funding Info'!IQ15)</f>
        <v/>
      </c>
      <c r="H14" s="104">
        <f>+IF(ISBLANK('Funding Info'!IR15),"",'Funding Info'!IR15)</f>
        <v>0</v>
      </c>
      <c r="I14" s="95" t="str">
        <f>+IF(ISBLANK('Funding Info'!ML15),"",'Funding Info'!ML15)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Info'!IP16),"",'Funding Info'!IP16)</f>
        <v>11269</v>
      </c>
      <c r="G15" s="104" t="str">
        <f>+IF(ISBLANK('Funding Info'!IQ16),"",'Funding Info'!IQ16)</f>
        <v/>
      </c>
      <c r="H15" s="104">
        <f>+IF(ISBLANK('Funding Info'!IR16),"",'Funding Info'!IR16)</f>
        <v>11269</v>
      </c>
      <c r="I15" s="95" t="str">
        <f>+IF(ISBLANK('Funding Info'!ML16),"",'Funding Info'!ML16)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Info'!IP17),"",'Funding Info'!IP17)</f>
        <v/>
      </c>
      <c r="G16" s="104" t="str">
        <f>+IF(ISBLANK('Funding Info'!IQ17),"",'Funding Info'!IQ17)</f>
        <v/>
      </c>
      <c r="H16" s="104">
        <f>+IF(ISBLANK('Funding Info'!IR17),"",'Funding Info'!IR17)</f>
        <v>0</v>
      </c>
      <c r="I16" s="95" t="str">
        <f>+IF(ISBLANK('Funding Info'!ML17),"",'Funding Info'!ML17)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Info'!IP18),"",'Funding Info'!IP18)</f>
        <v>16925</v>
      </c>
      <c r="G17" s="104" t="str">
        <f>+IF(ISBLANK('Funding Info'!IQ18),"",'Funding Info'!IQ18)</f>
        <v/>
      </c>
      <c r="H17" s="104">
        <f>+IF(ISBLANK('Funding Info'!IR18),"",'Funding Info'!IR18)</f>
        <v>16925</v>
      </c>
      <c r="I17" s="95" t="str">
        <f>+IF(ISBLANK('Funding Info'!ML18),"",'Funding Info'!ML18)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Info'!IP19),"",'Funding Info'!IP19)</f>
        <v/>
      </c>
      <c r="G18" s="104" t="str">
        <f>+IF(ISBLANK('Funding Info'!IQ19),"",'Funding Info'!IQ19)</f>
        <v/>
      </c>
      <c r="H18" s="104">
        <f>+IF(ISBLANK('Funding Info'!IR19),"",'Funding Info'!IR19)</f>
        <v>0</v>
      </c>
      <c r="I18" s="95" t="str">
        <f>+IF(ISBLANK('Funding Info'!ML19),"",'Funding Info'!ML19)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Info'!IP23),"",'Funding Info'!IP23)</f>
        <v/>
      </c>
      <c r="G19" s="104" t="str">
        <f>+IF(ISBLANK('Funding Info'!IQ23),"",'Funding Info'!IQ23)</f>
        <v/>
      </c>
      <c r="H19" s="104">
        <f>+IF(ISBLANK('Funding Info'!IR23),"",'Funding Info'!IR23)</f>
        <v>0</v>
      </c>
      <c r="I19" s="95" t="str">
        <f>+IF(ISBLANK('Funding Info'!ML23),"",'Funding Info'!ML23)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Info'!IP24),"",'Funding Info'!IP24)</f>
        <v/>
      </c>
      <c r="G20" s="104" t="str">
        <f>+IF(ISBLANK('Funding Info'!IQ24),"",'Funding Info'!IQ24)</f>
        <v/>
      </c>
      <c r="H20" s="104">
        <f>+IF(ISBLANK('Funding Info'!IR24),"",'Funding Info'!IR24)</f>
        <v>0</v>
      </c>
      <c r="I20" s="95" t="str">
        <f>+IF(ISBLANK('Funding Info'!ML24),"",'Funding Info'!ML24)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Info'!IP25),"",'Funding Info'!IP25)</f>
        <v/>
      </c>
      <c r="G21" s="104" t="str">
        <f>+IF(ISBLANK('Funding Info'!IQ25),"",'Funding Info'!IQ25)</f>
        <v/>
      </c>
      <c r="H21" s="104">
        <f>+IF(ISBLANK('Funding Info'!IR25),"",'Funding Info'!IR25)</f>
        <v>0</v>
      </c>
      <c r="I21" s="95" t="str">
        <f>+IF(ISBLANK('Funding Info'!ML25),"",'Funding Info'!ML25)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Info'!IP26),"",'Funding Info'!IP26)</f>
        <v/>
      </c>
      <c r="G22" s="104" t="str">
        <f>+IF(ISBLANK('Funding Info'!IQ26),"",'Funding Info'!IQ26)</f>
        <v/>
      </c>
      <c r="H22" s="104">
        <f>+IF(ISBLANK('Funding Info'!IR26),"",'Funding Info'!IR26)</f>
        <v>0</v>
      </c>
      <c r="I22" s="95" t="str">
        <f>+IF(ISBLANK('Funding Info'!ML26),"",'Funding Info'!ML26)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Info'!IP27),"",'Funding Info'!IP27)</f>
        <v/>
      </c>
      <c r="G23" s="104" t="str">
        <f>+IF(ISBLANK('Funding Info'!IQ27),"",'Funding Info'!IQ27)</f>
        <v/>
      </c>
      <c r="H23" s="104">
        <f>+IF(ISBLANK('Funding Info'!IR27),"",'Funding Info'!IR27)</f>
        <v>0</v>
      </c>
      <c r="I23" s="95" t="str">
        <f>+IF(ISBLANK('Funding Info'!ML27),"",'Funding Info'!ML27)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Info'!IP28),"",'Funding Info'!IP28)</f>
        <v/>
      </c>
      <c r="G24" s="104" t="str">
        <f>+IF(ISBLANK('Funding Info'!IQ28),"",'Funding Info'!IQ28)</f>
        <v/>
      </c>
      <c r="H24" s="104">
        <f>+IF(ISBLANK('Funding Info'!IR28),"",'Funding Info'!IR28)</f>
        <v>0</v>
      </c>
      <c r="I24" s="95" t="str">
        <f>+IF(ISBLANK('Funding Info'!ML28),"",'Funding Info'!ML28)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Info'!IP29),"",'Funding Info'!IP29)</f>
        <v/>
      </c>
      <c r="G25" s="104" t="str">
        <f>+IF(ISBLANK('Funding Info'!IQ29),"",'Funding Info'!IQ29)</f>
        <v/>
      </c>
      <c r="H25" s="104">
        <f>+IF(ISBLANK('Funding Info'!IR29),"",'Funding Info'!IR29)</f>
        <v>0</v>
      </c>
      <c r="I25" s="95" t="str">
        <f>+IF(ISBLANK('Funding Info'!ML29),"",'Funding Info'!ML29)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Info'!IP30),"",'Funding Info'!IP30)</f>
        <v/>
      </c>
      <c r="G26" s="104" t="str">
        <f>+IF(ISBLANK('Funding Info'!IQ30),"",'Funding Info'!IQ30)</f>
        <v/>
      </c>
      <c r="H26" s="104">
        <f>+IF(ISBLANK('Funding Info'!IR30),"",'Funding Info'!IR30)</f>
        <v>0</v>
      </c>
      <c r="I26" s="95" t="str">
        <f>+IF(ISBLANK('Funding Info'!ML30),"",'Funding Info'!ML30)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Info'!IP31),"",'Funding Info'!IP31)</f>
        <v/>
      </c>
      <c r="G27" s="104" t="str">
        <f>+IF(ISBLANK('Funding Info'!IQ31),"",'Funding Info'!IQ31)</f>
        <v/>
      </c>
      <c r="H27" s="104">
        <f>+IF(ISBLANK('Funding Info'!IR31),"",'Funding Info'!IR31)</f>
        <v>0</v>
      </c>
      <c r="I27" s="95" t="str">
        <f>+IF(ISBLANK('Funding Info'!ML31),"",'Funding Info'!ML31)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Info'!IP32),"",'Funding Info'!IP32)</f>
        <v>1672</v>
      </c>
      <c r="G28" s="104" t="str">
        <f>+IF(ISBLANK('Funding Info'!IQ32),"",'Funding Info'!IQ32)</f>
        <v/>
      </c>
      <c r="H28" s="104">
        <f>+IF(ISBLANK('Funding Info'!IR32),"",'Funding Info'!IR32)</f>
        <v>1672</v>
      </c>
      <c r="I28" s="95" t="str">
        <f>+IF(ISBLANK('Funding Info'!ML32),"",'Funding Info'!ML32)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Info'!IP33),"",'Funding Info'!IP33)</f>
        <v>2255</v>
      </c>
      <c r="G29" s="104" t="str">
        <f>+IF(ISBLANK('Funding Info'!IQ33),"",'Funding Info'!IQ33)</f>
        <v/>
      </c>
      <c r="H29" s="104">
        <f>+IF(ISBLANK('Funding Info'!IR33),"",'Funding Info'!IR33)</f>
        <v>2255</v>
      </c>
      <c r="I29" s="95" t="str">
        <f>+IF(ISBLANK('Funding Info'!ML33),"",'Funding Info'!ML33)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Info'!IP35),"",'Funding Info'!IP35)</f>
        <v/>
      </c>
      <c r="G30" s="104" t="str">
        <f>+IF(ISBLANK('Funding Info'!IQ35),"",'Funding Info'!IQ35)</f>
        <v/>
      </c>
      <c r="H30" s="104">
        <f>+IF(ISBLANK('Funding Info'!IR35),"",'Funding Info'!IR35)</f>
        <v>0</v>
      </c>
      <c r="I30" s="95" t="str">
        <f>+IF(ISBLANK('Funding Info'!ML35),"",'Funding Info'!ML35)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Info'!IP36),"",'Funding Info'!IP36)</f>
        <v>155356</v>
      </c>
      <c r="G31" s="104">
        <f>+IF(ISBLANK('Funding Info'!IQ36),"",'Funding Info'!IQ36)</f>
        <v>5019</v>
      </c>
      <c r="H31" s="104">
        <f>+IF(ISBLANK('Funding Info'!IR36),"",'Funding Info'!IR36)</f>
        <v>160375</v>
      </c>
      <c r="I31" s="95" t="str">
        <f>+IF(ISBLANK('Funding Info'!ML36),"",'Funding Info'!ML36)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Info'!IP37),"",'Funding Info'!IP37)</f>
        <v/>
      </c>
      <c r="G32" s="104" t="str">
        <f>+IF(ISBLANK('Funding Info'!IQ37),"",'Funding Info'!IQ37)</f>
        <v/>
      </c>
      <c r="H32" s="104">
        <f>+IF(ISBLANK('Funding Info'!IR37),"",'Funding Info'!IR37)</f>
        <v>0</v>
      </c>
      <c r="I32" s="95" t="str">
        <f>+IF(ISBLANK('Funding Info'!ML37),"",'Funding Info'!ML37)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Info'!IP38),"",'Funding Info'!IP38)</f>
        <v/>
      </c>
      <c r="G33" s="104" t="str">
        <f>+IF(ISBLANK('Funding Info'!IQ38),"",'Funding Info'!IQ38)</f>
        <v/>
      </c>
      <c r="H33" s="104">
        <f>+IF(ISBLANK('Funding Info'!IR38),"",'Funding Info'!IR38)</f>
        <v>0</v>
      </c>
      <c r="I33" s="95" t="str">
        <f>+IF(ISBLANK('Funding Info'!ML38),"",'Funding Info'!ML38)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Info'!IP39),"",'Funding Info'!IP39)</f>
        <v/>
      </c>
      <c r="G34" s="104" t="str">
        <f>+IF(ISBLANK('Funding Info'!IQ39),"",'Funding Info'!IQ39)</f>
        <v/>
      </c>
      <c r="H34" s="104">
        <f>+IF(ISBLANK('Funding Info'!IR39),"",'Funding Info'!IR39)</f>
        <v>0</v>
      </c>
      <c r="I34" s="95" t="str">
        <f>+IF(ISBLANK('Funding Info'!ML39),"",'Funding Info'!ML39)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243159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3">
    <mergeCell ref="A2:J2"/>
    <mergeCell ref="D35:E35"/>
    <mergeCell ref="A3:D3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.85546875" style="90" bestFit="1" customWidth="1"/>
    <col min="2" max="2" width="7.7109375" style="90" bestFit="1" customWidth="1"/>
    <col min="3" max="3" width="8.42578125" style="95" bestFit="1" customWidth="1"/>
    <col min="4" max="4" width="16.140625" style="90" bestFit="1" customWidth="1"/>
    <col min="5" max="5" width="8.42578125" style="90" bestFit="1" customWidth="1"/>
    <col min="6" max="6" width="8.28515625" style="90" bestFit="1" customWidth="1"/>
    <col min="7" max="7" width="9.7109375" style="90" bestFit="1" customWidth="1"/>
    <col min="8" max="8" width="8.28515625" style="104" bestFit="1" customWidth="1"/>
    <col min="9" max="9" width="20.42578125" style="104" bestFit="1" customWidth="1"/>
    <col min="10" max="10" width="11.14062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[1]Overview!B85</f>
        <v>Waushara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[1]Overview!C85</f>
        <v>69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Info'!IS3),"",'Funding Info'!IS3)</f>
        <v>3530</v>
      </c>
      <c r="G5" s="104" t="str">
        <f>+IF(ISBLANK('Funding Info'!IT3),"",'Funding Info'!IT3)</f>
        <v/>
      </c>
      <c r="H5" s="104">
        <f>+IF(ISBLANK('Funding Info'!IU3),"",'Funding Info'!IU3)</f>
        <v>3530</v>
      </c>
      <c r="I5" s="95" t="str">
        <f>+IF(ISBLANK('Funding Info'!MM3),"",'Funding Info'!MM3)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Info'!IS5),"",'Funding Info'!IS5)</f>
        <v/>
      </c>
      <c r="G6" s="104" t="str">
        <f>+IF(ISBLANK('Funding Info'!IT5),"",'Funding Info'!IT5)</f>
        <v/>
      </c>
      <c r="H6" s="104">
        <f>+IF(ISBLANK('Funding Info'!IU5),"",'Funding Info'!IU5)</f>
        <v>0</v>
      </c>
      <c r="I6" s="95" t="str">
        <f>+IF(ISBLANK('Funding Info'!MM5),"",'Funding Info'!MM5)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Info'!IS7),"",'Funding Info'!IS7)</f>
        <v/>
      </c>
      <c r="G7" s="104" t="str">
        <f>+IF(ISBLANK('Funding Info'!IT7),"",'Funding Info'!IT7)</f>
        <v/>
      </c>
      <c r="H7" s="104">
        <f>+IF(ISBLANK('Funding Info'!IU7),"",'Funding Info'!IU7)</f>
        <v>0</v>
      </c>
      <c r="I7" s="95" t="str">
        <f>+IF(ISBLANK('Funding Info'!MM7),"",'Funding Info'!MM7)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>
        <f>+IF(ISBLANK('Funding Info'!IS8),"",'Funding Info'!IS8)</f>
        <v>12000</v>
      </c>
      <c r="G8" s="104" t="str">
        <f>+IF(ISBLANK('Funding Info'!IT8),"",'Funding Info'!IT8)</f>
        <v/>
      </c>
      <c r="H8" s="104">
        <f>+IF(ISBLANK('Funding Info'!IU8),"",'Funding Info'!IU8)</f>
        <v>12000</v>
      </c>
      <c r="I8" s="95" t="str">
        <f>+IF(ISBLANK('Funding Info'!MM8),"",'Funding Info'!MM8)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Info'!IS9),"",'Funding Info'!IS9)</f>
        <v/>
      </c>
      <c r="G9" s="104" t="str">
        <f>+IF(ISBLANK('Funding Info'!IT9),"",'Funding Info'!IT9)</f>
        <v/>
      </c>
      <c r="H9" s="104">
        <f>+IF(ISBLANK('Funding Info'!IU9),"",'Funding Info'!IU9)</f>
        <v>0</v>
      </c>
      <c r="I9" s="95" t="str">
        <f>+IF(ISBLANK('Funding Info'!MM9),"",'Funding Info'!MM9)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Info'!IS10),"",'Funding Info'!IS10)</f>
        <v/>
      </c>
      <c r="G10" s="104" t="str">
        <f>+IF(ISBLANK('Funding Info'!IT10),"",'Funding Info'!IT10)</f>
        <v/>
      </c>
      <c r="H10" s="104">
        <f>+IF(ISBLANK('Funding Info'!IU10),"",'Funding Info'!IU10)</f>
        <v>0</v>
      </c>
      <c r="I10" s="95" t="str">
        <f>+IF(ISBLANK('Funding Info'!MM10),"",'Funding Info'!MM10)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Info'!IS11),"",'Funding Info'!IS11)</f>
        <v/>
      </c>
      <c r="G11" s="104" t="str">
        <f>+IF(ISBLANK('Funding Info'!IT11),"",'Funding Info'!IT11)</f>
        <v/>
      </c>
      <c r="H11" s="104">
        <f>+IF(ISBLANK('Funding Info'!IU11),"",'Funding Info'!IU11)</f>
        <v>0</v>
      </c>
      <c r="I11" s="95" t="str">
        <f>+IF(ISBLANK('Funding Info'!MM11),"",'Funding Info'!MM11)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Info'!IS13),"",'Funding Info'!IS13)</f>
        <v/>
      </c>
      <c r="G12" s="104" t="str">
        <f>+IF(ISBLANK('Funding Info'!IT13),"",'Funding Info'!IT13)</f>
        <v/>
      </c>
      <c r="H12" s="104">
        <f>+IF(ISBLANK('Funding Info'!IU13),"",'Funding Info'!IU13)</f>
        <v>0</v>
      </c>
      <c r="I12" s="95" t="str">
        <f>+IF(ISBLANK('Funding Info'!MM13),"",'Funding Info'!MM13)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Info'!IS14),"",'Funding Info'!IS14)</f>
        <v/>
      </c>
      <c r="G13" s="104" t="str">
        <f>+IF(ISBLANK('Funding Info'!IT14),"",'Funding Info'!IT14)</f>
        <v/>
      </c>
      <c r="H13" s="104">
        <f>+IF(ISBLANK('Funding Info'!IU14),"",'Funding Info'!IU14)</f>
        <v>0</v>
      </c>
      <c r="I13" s="95" t="str">
        <f>+IF(ISBLANK('Funding Info'!MM14),"",'Funding Info'!MM14)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Info'!IS15),"",'Funding Info'!IS15)</f>
        <v/>
      </c>
      <c r="G14" s="104" t="str">
        <f>+IF(ISBLANK('Funding Info'!IT15),"",'Funding Info'!IT15)</f>
        <v/>
      </c>
      <c r="H14" s="104">
        <f>+IF(ISBLANK('Funding Info'!IU15),"",'Funding Info'!IU15)</f>
        <v>0</v>
      </c>
      <c r="I14" s="95" t="str">
        <f>+IF(ISBLANK('Funding Info'!MM15),"",'Funding Info'!MM15)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Info'!IS16),"",'Funding Info'!IS16)</f>
        <v>8180</v>
      </c>
      <c r="G15" s="104" t="str">
        <f>+IF(ISBLANK('Funding Info'!IT16),"",'Funding Info'!IT16)</f>
        <v/>
      </c>
      <c r="H15" s="104">
        <f>+IF(ISBLANK('Funding Info'!IU16),"",'Funding Info'!IU16)</f>
        <v>8180</v>
      </c>
      <c r="I15" s="95" t="str">
        <f>+IF(ISBLANK('Funding Info'!MM16),"",'Funding Info'!MM16)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Info'!IS17),"",'Funding Info'!IS17)</f>
        <v/>
      </c>
      <c r="G16" s="104" t="str">
        <f>+IF(ISBLANK('Funding Info'!IT17),"",'Funding Info'!IT17)</f>
        <v/>
      </c>
      <c r="H16" s="104">
        <f>+IF(ISBLANK('Funding Info'!IU17),"",'Funding Info'!IU17)</f>
        <v>0</v>
      </c>
      <c r="I16" s="95" t="str">
        <f>+IF(ISBLANK('Funding Info'!MM17),"",'Funding Info'!MM17)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Info'!IS18),"",'Funding Info'!IS18)</f>
        <v>14580</v>
      </c>
      <c r="G17" s="104" t="str">
        <f>+IF(ISBLANK('Funding Info'!IT18),"",'Funding Info'!IT18)</f>
        <v/>
      </c>
      <c r="H17" s="104">
        <f>+IF(ISBLANK('Funding Info'!IU18),"",'Funding Info'!IU18)</f>
        <v>14580</v>
      </c>
      <c r="I17" s="95" t="str">
        <f>+IF(ISBLANK('Funding Info'!MM18),"",'Funding Info'!MM18)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Info'!IS19),"",'Funding Info'!IS19)</f>
        <v/>
      </c>
      <c r="G18" s="104" t="str">
        <f>+IF(ISBLANK('Funding Info'!IT19),"",'Funding Info'!IT19)</f>
        <v/>
      </c>
      <c r="H18" s="104">
        <f>+IF(ISBLANK('Funding Info'!IU19),"",'Funding Info'!IU19)</f>
        <v>0</v>
      </c>
      <c r="I18" s="95" t="str">
        <f>+IF(ISBLANK('Funding Info'!MM19),"",'Funding Info'!MM19)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Info'!IS23),"",'Funding Info'!IS23)</f>
        <v/>
      </c>
      <c r="G19" s="104" t="str">
        <f>+IF(ISBLANK('Funding Info'!IT23),"",'Funding Info'!IT23)</f>
        <v/>
      </c>
      <c r="H19" s="104">
        <f>+IF(ISBLANK('Funding Info'!IU23),"",'Funding Info'!IU23)</f>
        <v>0</v>
      </c>
      <c r="I19" s="95" t="str">
        <f>+IF(ISBLANK('Funding Info'!MM23),"",'Funding Info'!MM23)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>
        <f>+IF(ISBLANK('Funding Info'!IS24),"",'Funding Info'!IS24)</f>
        <v>1302</v>
      </c>
      <c r="G20" s="104" t="str">
        <f>+IF(ISBLANK('Funding Info'!IT24),"",'Funding Info'!IT24)</f>
        <v/>
      </c>
      <c r="H20" s="104">
        <f>+IF(ISBLANK('Funding Info'!IU24),"",'Funding Info'!IU24)</f>
        <v>1302</v>
      </c>
      <c r="I20" s="95" t="str">
        <f>+IF(ISBLANK('Funding Info'!MM24),"",'Funding Info'!MM24)</f>
        <v>Negotiation Complete</v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>
        <f>+IF(ISBLANK('Funding Info'!IS25),"",'Funding Info'!IS25)</f>
        <v>1310</v>
      </c>
      <c r="G21" s="104" t="str">
        <f>+IF(ISBLANK('Funding Info'!IT25),"",'Funding Info'!IT25)</f>
        <v/>
      </c>
      <c r="H21" s="104">
        <f>+IF(ISBLANK('Funding Info'!IU25),"",'Funding Info'!IU25)</f>
        <v>1310</v>
      </c>
      <c r="I21" s="95" t="str">
        <f>+IF(ISBLANK('Funding Info'!MM25),"",'Funding Info'!MM25)</f>
        <v>Negotiation Complete</v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Info'!IS26),"",'Funding Info'!IS26)</f>
        <v/>
      </c>
      <c r="G22" s="104" t="str">
        <f>+IF(ISBLANK('Funding Info'!IT26),"",'Funding Info'!IT26)</f>
        <v/>
      </c>
      <c r="H22" s="104">
        <f>+IF(ISBLANK('Funding Info'!IU26),"",'Funding Info'!IU26)</f>
        <v>0</v>
      </c>
      <c r="I22" s="95" t="str">
        <f>+IF(ISBLANK('Funding Info'!MM26),"",'Funding Info'!MM26)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Info'!IS27),"",'Funding Info'!IS27)</f>
        <v/>
      </c>
      <c r="G23" s="104" t="str">
        <f>+IF(ISBLANK('Funding Info'!IT27),"",'Funding Info'!IT27)</f>
        <v/>
      </c>
      <c r="H23" s="104">
        <f>+IF(ISBLANK('Funding Info'!IU27),"",'Funding Info'!IU27)</f>
        <v>0</v>
      </c>
      <c r="I23" s="95" t="str">
        <f>+IF(ISBLANK('Funding Info'!MM27),"",'Funding Info'!MM27)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>
        <f>+IF(ISBLANK('Funding Info'!IS28),"",'Funding Info'!IS28)</f>
        <v>8984</v>
      </c>
      <c r="G24" s="104" t="str">
        <f>+IF(ISBLANK('Funding Info'!IT28),"",'Funding Info'!IT28)</f>
        <v/>
      </c>
      <c r="H24" s="104">
        <f>+IF(ISBLANK('Funding Info'!IU28),"",'Funding Info'!IU28)</f>
        <v>8984</v>
      </c>
      <c r="I24" s="95" t="str">
        <f>+IF(ISBLANK('Funding Info'!MM28),"",'Funding Info'!MM28)</f>
        <v>Obj Auto Locked; Not negotiated</v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Info'!IS29),"",'Funding Info'!IS29)</f>
        <v/>
      </c>
      <c r="G25" s="104" t="str">
        <f>+IF(ISBLANK('Funding Info'!IT29),"",'Funding Info'!IT29)</f>
        <v/>
      </c>
      <c r="H25" s="104">
        <f>+IF(ISBLANK('Funding Info'!IU29),"",'Funding Info'!IU29)</f>
        <v>0</v>
      </c>
      <c r="I25" s="95" t="str">
        <f>+IF(ISBLANK('Funding Info'!MM29),"",'Funding Info'!MM29)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Info'!IS30),"",'Funding Info'!IS30)</f>
        <v/>
      </c>
      <c r="G26" s="104" t="str">
        <f>+IF(ISBLANK('Funding Info'!IT30),"",'Funding Info'!IT30)</f>
        <v/>
      </c>
      <c r="H26" s="104">
        <f>+IF(ISBLANK('Funding Info'!IU30),"",'Funding Info'!IU30)</f>
        <v>0</v>
      </c>
      <c r="I26" s="95" t="str">
        <f>+IF(ISBLANK('Funding Info'!MM30),"",'Funding Info'!MM30)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Info'!IS31),"",'Funding Info'!IS31)</f>
        <v/>
      </c>
      <c r="G27" s="104" t="str">
        <f>+IF(ISBLANK('Funding Info'!IT31),"",'Funding Info'!IT31)</f>
        <v/>
      </c>
      <c r="H27" s="104">
        <f>+IF(ISBLANK('Funding Info'!IU31),"",'Funding Info'!IU31)</f>
        <v>0</v>
      </c>
      <c r="I27" s="95" t="str">
        <f>+IF(ISBLANK('Funding Info'!MM31),"",'Funding Info'!MM31)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Info'!IS32),"",'Funding Info'!IS32)</f>
        <v/>
      </c>
      <c r="G28" s="104" t="str">
        <f>+IF(ISBLANK('Funding Info'!IT32),"",'Funding Info'!IT32)</f>
        <v/>
      </c>
      <c r="H28" s="104">
        <f>+IF(ISBLANK('Funding Info'!IU32),"",'Funding Info'!IU32)</f>
        <v>0</v>
      </c>
      <c r="I28" s="95" t="str">
        <f>+IF(ISBLANK('Funding Info'!MM32),"",'Funding Info'!MM32)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Info'!IS33),"",'Funding Info'!IS33)</f>
        <v/>
      </c>
      <c r="G29" s="104" t="str">
        <f>+IF(ISBLANK('Funding Info'!IT33),"",'Funding Info'!IT33)</f>
        <v/>
      </c>
      <c r="H29" s="104">
        <f>+IF(ISBLANK('Funding Info'!IU33),"",'Funding Info'!IU33)</f>
        <v>0</v>
      </c>
      <c r="I29" s="95" t="str">
        <f>+IF(ISBLANK('Funding Info'!MM33),"",'Funding Info'!MM33)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Info'!IS35),"",'Funding Info'!IS35)</f>
        <v/>
      </c>
      <c r="G30" s="104" t="str">
        <f>+IF(ISBLANK('Funding Info'!IT35),"",'Funding Info'!IT35)</f>
        <v/>
      </c>
      <c r="H30" s="104">
        <f>+IF(ISBLANK('Funding Info'!IU35),"",'Funding Info'!IU35)</f>
        <v>0</v>
      </c>
      <c r="I30" s="95" t="str">
        <f>+IF(ISBLANK('Funding Info'!MM35),"",'Funding Info'!MM35)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Info'!IS36),"",'Funding Info'!IS36)</f>
        <v/>
      </c>
      <c r="G31" s="104" t="str">
        <f>+IF(ISBLANK('Funding Info'!IT36),"",'Funding Info'!IT36)</f>
        <v/>
      </c>
      <c r="H31" s="104">
        <f>+IF(ISBLANK('Funding Info'!IU36),"",'Funding Info'!IU36)</f>
        <v>0</v>
      </c>
      <c r="I31" s="95" t="str">
        <f>+IF(ISBLANK('Funding Info'!MM36),"",'Funding Info'!MM36)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Info'!IS37),"",'Funding Info'!IS37)</f>
        <v/>
      </c>
      <c r="G32" s="104" t="str">
        <f>+IF(ISBLANK('Funding Info'!IT37),"",'Funding Info'!IT37)</f>
        <v/>
      </c>
      <c r="H32" s="104">
        <f>+IF(ISBLANK('Funding Info'!IU37),"",'Funding Info'!IU37)</f>
        <v>0</v>
      </c>
      <c r="I32" s="95" t="str">
        <f>+IF(ISBLANK('Funding Info'!MM37),"",'Funding Info'!MM37)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Info'!IS38),"",'Funding Info'!IS38)</f>
        <v/>
      </c>
      <c r="G33" s="104" t="str">
        <f>+IF(ISBLANK('Funding Info'!IT38),"",'Funding Info'!IT38)</f>
        <v/>
      </c>
      <c r="H33" s="104">
        <f>+IF(ISBLANK('Funding Info'!IU38),"",'Funding Info'!IU38)</f>
        <v>0</v>
      </c>
      <c r="I33" s="95" t="str">
        <f>+IF(ISBLANK('Funding Info'!MM38),"",'Funding Info'!MM38)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Info'!IS39),"",'Funding Info'!IS39)</f>
        <v/>
      </c>
      <c r="G34" s="104" t="str">
        <f>+IF(ISBLANK('Funding Info'!IT39),"",'Funding Info'!IT39)</f>
        <v/>
      </c>
      <c r="H34" s="104">
        <f>+IF(ISBLANK('Funding Info'!IU39),"",'Funding Info'!IU39)</f>
        <v>0</v>
      </c>
      <c r="I34" s="95" t="str">
        <f>+IF(ISBLANK('Funding Info'!MM39),"",'Funding Info'!MM39)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49886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8.42578125" style="90" customWidth="1"/>
    <col min="7" max="7" width="9.5703125" style="90" customWidth="1"/>
    <col min="8" max="8" width="11.140625" style="104" bestFit="1" customWidth="1"/>
    <col min="9" max="9" width="20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[1]Overview!B86</f>
        <v>Wauwatosa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[1]Overview!C86</f>
        <v>472969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Info'!IV3),"",'Funding Info'!IV3)</f>
        <v>3071</v>
      </c>
      <c r="G5" s="104" t="str">
        <f>+IF(ISBLANK('Funding Info'!IW3),"",'Funding Info'!IW3)</f>
        <v/>
      </c>
      <c r="H5" s="104">
        <f>+IF(ISBLANK('Funding Info'!IX3),"",'Funding Info'!IX3)</f>
        <v>3071</v>
      </c>
      <c r="I5" s="95" t="str">
        <f>+IF(ISBLANK('Funding Info'!MN3),"",'Funding Info'!MN3)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Info'!IV5),"",'Funding Info'!IV5)</f>
        <v/>
      </c>
      <c r="G6" s="104" t="str">
        <f>+IF(ISBLANK('Funding Info'!IW5),"",'Funding Info'!IW5)</f>
        <v/>
      </c>
      <c r="H6" s="104">
        <f>+IF(ISBLANK('Funding Info'!IX5),"",'Funding Info'!IX5)</f>
        <v>0</v>
      </c>
      <c r="I6" s="95" t="str">
        <f>+IF(ISBLANK('Funding Info'!MN5),"",'Funding Info'!MN5)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Info'!IV7),"",'Funding Info'!IV7)</f>
        <v/>
      </c>
      <c r="G7" s="104" t="str">
        <f>+IF(ISBLANK('Funding Info'!IW7),"",'Funding Info'!IW7)</f>
        <v/>
      </c>
      <c r="H7" s="104">
        <f>+IF(ISBLANK('Funding Info'!IX7),"",'Funding Info'!IX7)</f>
        <v>0</v>
      </c>
      <c r="I7" s="95" t="str">
        <f>+IF(ISBLANK('Funding Info'!MN7),"",'Funding Info'!MN7)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Info'!IV8),"",'Funding Info'!IV8)</f>
        <v/>
      </c>
      <c r="G8" s="104" t="str">
        <f>+IF(ISBLANK('Funding Info'!IW8),"",'Funding Info'!IW8)</f>
        <v/>
      </c>
      <c r="H8" s="104">
        <f>+IF(ISBLANK('Funding Info'!IX8),"",'Funding Info'!IX8)</f>
        <v>0</v>
      </c>
      <c r="I8" s="95" t="str">
        <f>+IF(ISBLANK('Funding Info'!MN8),"",'Funding Info'!MN8)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Info'!IV9),"",'Funding Info'!IV9)</f>
        <v/>
      </c>
      <c r="G9" s="104" t="str">
        <f>+IF(ISBLANK('Funding Info'!IW9),"",'Funding Info'!IW9)</f>
        <v/>
      </c>
      <c r="H9" s="104">
        <f>+IF(ISBLANK('Funding Info'!IX9),"",'Funding Info'!IX9)</f>
        <v>0</v>
      </c>
      <c r="I9" s="95" t="str">
        <f>+IF(ISBLANK('Funding Info'!MN9),"",'Funding Info'!MN9)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Info'!IV10),"",'Funding Info'!IV10)</f>
        <v/>
      </c>
      <c r="G10" s="104" t="str">
        <f>+IF(ISBLANK('Funding Info'!IW10),"",'Funding Info'!IW10)</f>
        <v/>
      </c>
      <c r="H10" s="104">
        <f>+IF(ISBLANK('Funding Info'!IX10),"",'Funding Info'!IX10)</f>
        <v>0</v>
      </c>
      <c r="I10" s="95" t="str">
        <f>+IF(ISBLANK('Funding Info'!MN10),"",'Funding Info'!MN10)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Info'!IV11),"",'Funding Info'!IV11)</f>
        <v/>
      </c>
      <c r="G11" s="104" t="str">
        <f>+IF(ISBLANK('Funding Info'!IW11),"",'Funding Info'!IW11)</f>
        <v/>
      </c>
      <c r="H11" s="104">
        <f>+IF(ISBLANK('Funding Info'!IX11),"",'Funding Info'!IX11)</f>
        <v>0</v>
      </c>
      <c r="I11" s="95" t="str">
        <f>+IF(ISBLANK('Funding Info'!MN11),"",'Funding Info'!MN11)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Info'!IV13),"",'Funding Info'!IV13)</f>
        <v/>
      </c>
      <c r="G12" s="104" t="str">
        <f>+IF(ISBLANK('Funding Info'!IW13),"",'Funding Info'!IW13)</f>
        <v/>
      </c>
      <c r="H12" s="104">
        <f>+IF(ISBLANK('Funding Info'!IX13),"",'Funding Info'!IX13)</f>
        <v>0</v>
      </c>
      <c r="I12" s="95" t="str">
        <f>+IF(ISBLANK('Funding Info'!MN13),"",'Funding Info'!MN13)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Info'!IV14),"",'Funding Info'!IV14)</f>
        <v/>
      </c>
      <c r="G13" s="104" t="str">
        <f>+IF(ISBLANK('Funding Info'!IW14),"",'Funding Info'!IW14)</f>
        <v/>
      </c>
      <c r="H13" s="104">
        <f>+IF(ISBLANK('Funding Info'!IX14),"",'Funding Info'!IX14)</f>
        <v>0</v>
      </c>
      <c r="I13" s="95" t="str">
        <f>+IF(ISBLANK('Funding Info'!MN14),"",'Funding Info'!MN14)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Info'!IV15),"",'Funding Info'!IV15)</f>
        <v/>
      </c>
      <c r="G14" s="104" t="str">
        <f>+IF(ISBLANK('Funding Info'!IW15),"",'Funding Info'!IW15)</f>
        <v/>
      </c>
      <c r="H14" s="104">
        <f>+IF(ISBLANK('Funding Info'!IX15),"",'Funding Info'!IX15)</f>
        <v>0</v>
      </c>
      <c r="I14" s="95" t="str">
        <f>+IF(ISBLANK('Funding Info'!MN15),"",'Funding Info'!MN15)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Info'!IV16),"",'Funding Info'!IV16)</f>
        <v>11287</v>
      </c>
      <c r="G15" s="104" t="str">
        <f>+IF(ISBLANK('Funding Info'!IW16),"",'Funding Info'!IW16)</f>
        <v/>
      </c>
      <c r="H15" s="104">
        <f>+IF(ISBLANK('Funding Info'!IX16),"",'Funding Info'!IX16)</f>
        <v>11287</v>
      </c>
      <c r="I15" s="95" t="str">
        <f>+IF(ISBLANK('Funding Info'!MN16),"",'Funding Info'!MN16)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Info'!IV17),"",'Funding Info'!IV17)</f>
        <v/>
      </c>
      <c r="G16" s="104" t="str">
        <f>+IF(ISBLANK('Funding Info'!IW17),"",'Funding Info'!IW17)</f>
        <v/>
      </c>
      <c r="H16" s="104">
        <f>+IF(ISBLANK('Funding Info'!IX17),"",'Funding Info'!IX17)</f>
        <v>0</v>
      </c>
      <c r="I16" s="95" t="str">
        <f>+IF(ISBLANK('Funding Info'!MN17),"",'Funding Info'!MN17)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Info'!IV18),"",'Funding Info'!IV18)</f>
        <v>12474</v>
      </c>
      <c r="G17" s="104" t="str">
        <f>+IF(ISBLANK('Funding Info'!IW18),"",'Funding Info'!IW18)</f>
        <v/>
      </c>
      <c r="H17" s="104">
        <f>+IF(ISBLANK('Funding Info'!IX18),"",'Funding Info'!IX18)</f>
        <v>12474</v>
      </c>
      <c r="I17" s="95" t="str">
        <f>+IF(ISBLANK('Funding Info'!MN18),"",'Funding Info'!MN18)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Info'!IV19),"",'Funding Info'!IV19)</f>
        <v/>
      </c>
      <c r="G18" s="104" t="str">
        <f>+IF(ISBLANK('Funding Info'!IW19),"",'Funding Info'!IW19)</f>
        <v/>
      </c>
      <c r="H18" s="104">
        <f>+IF(ISBLANK('Funding Info'!IX19),"",'Funding Info'!IX19)</f>
        <v>0</v>
      </c>
      <c r="I18" s="95" t="str">
        <f>+IF(ISBLANK('Funding Info'!MN19),"",'Funding Info'!MN19)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Info'!IV23),"",'Funding Info'!IV23)</f>
        <v/>
      </c>
      <c r="G19" s="104" t="str">
        <f>+IF(ISBLANK('Funding Info'!IW23),"",'Funding Info'!IW23)</f>
        <v/>
      </c>
      <c r="H19" s="104">
        <f>+IF(ISBLANK('Funding Info'!IX23),"",'Funding Info'!IX23)</f>
        <v>0</v>
      </c>
      <c r="I19" s="95" t="str">
        <f>+IF(ISBLANK('Funding Info'!MN23),"",'Funding Info'!MN23)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Info'!IV24),"",'Funding Info'!IV24)</f>
        <v/>
      </c>
      <c r="G20" s="104" t="str">
        <f>+IF(ISBLANK('Funding Info'!IW24),"",'Funding Info'!IW24)</f>
        <v/>
      </c>
      <c r="H20" s="104">
        <f>+IF(ISBLANK('Funding Info'!IX24),"",'Funding Info'!IX24)</f>
        <v>0</v>
      </c>
      <c r="I20" s="95" t="str">
        <f>+IF(ISBLANK('Funding Info'!MN24),"",'Funding Info'!MN24)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Info'!IV25),"",'Funding Info'!IV25)</f>
        <v/>
      </c>
      <c r="G21" s="104" t="str">
        <f>+IF(ISBLANK('Funding Info'!IW25),"",'Funding Info'!IW25)</f>
        <v/>
      </c>
      <c r="H21" s="104">
        <f>+IF(ISBLANK('Funding Info'!IX25),"",'Funding Info'!IX25)</f>
        <v>0</v>
      </c>
      <c r="I21" s="95" t="str">
        <f>+IF(ISBLANK('Funding Info'!MN25),"",'Funding Info'!MN25)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Info'!IV26),"",'Funding Info'!IV26)</f>
        <v/>
      </c>
      <c r="G22" s="104" t="str">
        <f>+IF(ISBLANK('Funding Info'!IW26),"",'Funding Info'!IW26)</f>
        <v/>
      </c>
      <c r="H22" s="104">
        <f>+IF(ISBLANK('Funding Info'!IX26),"",'Funding Info'!IX26)</f>
        <v>0</v>
      </c>
      <c r="I22" s="95" t="str">
        <f>+IF(ISBLANK('Funding Info'!MN26),"",'Funding Info'!MN26)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Info'!IV27),"",'Funding Info'!IV27)</f>
        <v/>
      </c>
      <c r="G23" s="104" t="str">
        <f>+IF(ISBLANK('Funding Info'!IW27),"",'Funding Info'!IW27)</f>
        <v/>
      </c>
      <c r="H23" s="104">
        <f>+IF(ISBLANK('Funding Info'!IX27),"",'Funding Info'!IX27)</f>
        <v>0</v>
      </c>
      <c r="I23" s="95" t="str">
        <f>+IF(ISBLANK('Funding Info'!MN27),"",'Funding Info'!MN27)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Info'!IV28),"",'Funding Info'!IV28)</f>
        <v/>
      </c>
      <c r="G24" s="104" t="str">
        <f>+IF(ISBLANK('Funding Info'!IW28),"",'Funding Info'!IW28)</f>
        <v/>
      </c>
      <c r="H24" s="104">
        <f>+IF(ISBLANK('Funding Info'!IX28),"",'Funding Info'!IX28)</f>
        <v>0</v>
      </c>
      <c r="I24" s="95" t="str">
        <f>+IF(ISBLANK('Funding Info'!MN28),"",'Funding Info'!MN28)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Info'!IV29),"",'Funding Info'!IV29)</f>
        <v/>
      </c>
      <c r="G25" s="104" t="str">
        <f>+IF(ISBLANK('Funding Info'!IW29),"",'Funding Info'!IW29)</f>
        <v/>
      </c>
      <c r="H25" s="104">
        <f>+IF(ISBLANK('Funding Info'!IX29),"",'Funding Info'!IX29)</f>
        <v>0</v>
      </c>
      <c r="I25" s="95" t="str">
        <f>+IF(ISBLANK('Funding Info'!MN29),"",'Funding Info'!MN29)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Info'!IV30),"",'Funding Info'!IV30)</f>
        <v/>
      </c>
      <c r="G26" s="104" t="str">
        <f>+IF(ISBLANK('Funding Info'!IW30),"",'Funding Info'!IW30)</f>
        <v/>
      </c>
      <c r="H26" s="104">
        <f>+IF(ISBLANK('Funding Info'!IX30),"",'Funding Info'!IX30)</f>
        <v>0</v>
      </c>
      <c r="I26" s="95" t="str">
        <f>+IF(ISBLANK('Funding Info'!MN30),"",'Funding Info'!MN30)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Info'!IV31),"",'Funding Info'!IV31)</f>
        <v/>
      </c>
      <c r="G27" s="104" t="str">
        <f>+IF(ISBLANK('Funding Info'!IW31),"",'Funding Info'!IW31)</f>
        <v/>
      </c>
      <c r="H27" s="104">
        <f>+IF(ISBLANK('Funding Info'!IX31),"",'Funding Info'!IX31)</f>
        <v>0</v>
      </c>
      <c r="I27" s="95" t="str">
        <f>+IF(ISBLANK('Funding Info'!MN31),"",'Funding Info'!MN31)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Info'!IV32),"",'Funding Info'!IV32)</f>
        <v/>
      </c>
      <c r="G28" s="104" t="str">
        <f>+IF(ISBLANK('Funding Info'!IW32),"",'Funding Info'!IW32)</f>
        <v/>
      </c>
      <c r="H28" s="104">
        <f>+IF(ISBLANK('Funding Info'!IX32),"",'Funding Info'!IX32)</f>
        <v>0</v>
      </c>
      <c r="I28" s="95" t="str">
        <f>+IF(ISBLANK('Funding Info'!MN32),"",'Funding Info'!MN32)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Info'!IV33),"",'Funding Info'!IV33)</f>
        <v/>
      </c>
      <c r="G29" s="104" t="str">
        <f>+IF(ISBLANK('Funding Info'!IW33),"",'Funding Info'!IW33)</f>
        <v/>
      </c>
      <c r="H29" s="104">
        <f>+IF(ISBLANK('Funding Info'!IX33),"",'Funding Info'!IX33)</f>
        <v>0</v>
      </c>
      <c r="I29" s="95" t="str">
        <f>+IF(ISBLANK('Funding Info'!MN33),"",'Funding Info'!MN33)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Info'!IV35),"",'Funding Info'!IV35)</f>
        <v/>
      </c>
      <c r="G30" s="104" t="str">
        <f>+IF(ISBLANK('Funding Info'!IW35),"",'Funding Info'!IW35)</f>
        <v/>
      </c>
      <c r="H30" s="104">
        <f>+IF(ISBLANK('Funding Info'!IX35),"",'Funding Info'!IX35)</f>
        <v>0</v>
      </c>
      <c r="I30" s="95" t="str">
        <f>+IF(ISBLANK('Funding Info'!MN35),"",'Funding Info'!MN35)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Info'!IV36),"",'Funding Info'!IV36)</f>
        <v/>
      </c>
      <c r="G31" s="104" t="str">
        <f>+IF(ISBLANK('Funding Info'!IW36),"",'Funding Info'!IW36)</f>
        <v/>
      </c>
      <c r="H31" s="104">
        <f>+IF(ISBLANK('Funding Info'!IX36),"",'Funding Info'!IX36)</f>
        <v>0</v>
      </c>
      <c r="I31" s="95" t="str">
        <f>+IF(ISBLANK('Funding Info'!MN36),"",'Funding Info'!MN36)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Info'!IV37),"",'Funding Info'!IV37)</f>
        <v/>
      </c>
      <c r="G32" s="104" t="str">
        <f>+IF(ISBLANK('Funding Info'!IW37),"",'Funding Info'!IW37)</f>
        <v/>
      </c>
      <c r="H32" s="104">
        <f>+IF(ISBLANK('Funding Info'!IX37),"",'Funding Info'!IX37)</f>
        <v>0</v>
      </c>
      <c r="I32" s="95" t="str">
        <f>+IF(ISBLANK('Funding Info'!MN37),"",'Funding Info'!MN37)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Info'!IV38),"",'Funding Info'!IV38)</f>
        <v/>
      </c>
      <c r="G33" s="104" t="str">
        <f>+IF(ISBLANK('Funding Info'!IW38),"",'Funding Info'!IW38)</f>
        <v/>
      </c>
      <c r="H33" s="104">
        <f>+IF(ISBLANK('Funding Info'!IX38),"",'Funding Info'!IX38)</f>
        <v>0</v>
      </c>
      <c r="I33" s="95" t="str">
        <f>+IF(ISBLANK('Funding Info'!MN38),"",'Funding Info'!MN38)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Info'!IV39),"",'Funding Info'!IV39)</f>
        <v/>
      </c>
      <c r="G34" s="104" t="str">
        <f>+IF(ISBLANK('Funding Info'!IW39),"",'Funding Info'!IW39)</f>
        <v/>
      </c>
      <c r="H34" s="104">
        <f>+IF(ISBLANK('Funding Info'!IX39),"",'Funding Info'!IX39)</f>
        <v>0</v>
      </c>
      <c r="I34" s="95" t="str">
        <f>+IF(ISBLANK('Funding Info'!MN39),"",'Funding Info'!MN39)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26832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[1]Overview!B87</f>
        <v>West Allis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[1]Overview!C87</f>
        <v>256545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Info'!C3)+60</f>
        <v>860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Info'!IY3),"",'Funding Info'!IY3)</f>
        <v>10567</v>
      </c>
      <c r="G5" s="104" t="str">
        <f>+IF(ISBLANK('Funding Info'!IZ3),"",'Funding Info'!IZ3)</f>
        <v/>
      </c>
      <c r="H5" s="104">
        <f>+IF(ISBLANK('Funding Info'!JA3),"",'Funding Info'!JA3)</f>
        <v>10567</v>
      </c>
      <c r="I5" s="95" t="str">
        <f>+IF(ISBLANK('Funding Info'!MO3),"",'Funding Info'!MO3)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Info'!C5)+60</f>
        <v>860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Info'!IY5),"",'Funding Info'!IY5)</f>
        <v/>
      </c>
      <c r="G6" s="104" t="str">
        <f>+IF(ISBLANK('Funding Info'!IZ5),"",'Funding Info'!IZ5)</f>
        <v/>
      </c>
      <c r="H6" s="104">
        <f>+IF(ISBLANK('Funding Info'!JA5),"",'Funding Info'!JA5)</f>
        <v>0</v>
      </c>
      <c r="I6" s="95" t="str">
        <f>+IF(ISBLANK('Funding Info'!MO5),"",'Funding Info'!MO5)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Info'!C7)+60</f>
        <v>860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Info'!IY7),"",'Funding Info'!IY7)</f>
        <v/>
      </c>
      <c r="G7" s="104" t="str">
        <f>+IF(ISBLANK('Funding Info'!IZ7),"",'Funding Info'!IZ7)</f>
        <v/>
      </c>
      <c r="H7" s="104">
        <f>+IF(ISBLANK('Funding Info'!JA7),"",'Funding Info'!JA7)</f>
        <v>0</v>
      </c>
      <c r="I7" s="95" t="str">
        <f>+IF(ISBLANK('Funding Info'!MO7),"",'Funding Info'!MO7)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Info'!C8)+60</f>
        <v>860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Info'!IY8),"",'Funding Info'!IY8)</f>
        <v/>
      </c>
      <c r="G8" s="104" t="str">
        <f>+IF(ISBLANK('Funding Info'!IZ8),"",'Funding Info'!IZ8)</f>
        <v/>
      </c>
      <c r="H8" s="104">
        <f>+IF(ISBLANK('Funding Info'!JA8),"",'Funding Info'!JA8)</f>
        <v>0</v>
      </c>
      <c r="I8" s="95" t="str">
        <f>+IF(ISBLANK('Funding Info'!MO8),"",'Funding Info'!MO8)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Info'!C9)+60</f>
        <v>860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Info'!IY9),"",'Funding Info'!IY9)</f>
        <v/>
      </c>
      <c r="G9" s="104" t="str">
        <f>+IF(ISBLANK('Funding Info'!IZ9),"",'Funding Info'!IZ9)</f>
        <v/>
      </c>
      <c r="H9" s="104">
        <f>+IF(ISBLANK('Funding Info'!JA9),"",'Funding Info'!JA9)</f>
        <v>0</v>
      </c>
      <c r="I9" s="95" t="str">
        <f>+IF(ISBLANK('Funding Info'!MO9),"",'Funding Info'!MO9)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Info'!C10)+60</f>
        <v>860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Info'!IY10),"",'Funding Info'!IY10)</f>
        <v/>
      </c>
      <c r="G10" s="104" t="str">
        <f>+IF(ISBLANK('Funding Info'!IZ10),"",'Funding Info'!IZ10)</f>
        <v/>
      </c>
      <c r="H10" s="104">
        <f>+IF(ISBLANK('Funding Info'!JA10),"",'Funding Info'!JA10)</f>
        <v>0</v>
      </c>
      <c r="I10" s="95" t="str">
        <f>+IF(ISBLANK('Funding Info'!MO10),"",'Funding Info'!MO10)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Info'!C11)+60</f>
        <v>860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 t="str">
        <f>+IF(ISBLANK('Funding Info'!IY11),"",'Funding Info'!IY11)</f>
        <v/>
      </c>
      <c r="G11" s="104" t="str">
        <f>+IF(ISBLANK('Funding Info'!IZ11),"",'Funding Info'!IZ11)</f>
        <v/>
      </c>
      <c r="H11" s="104">
        <f>+IF(ISBLANK('Funding Info'!JA11),"",'Funding Info'!JA11)</f>
        <v>0</v>
      </c>
      <c r="I11" s="95" t="str">
        <f>+IF(ISBLANK('Funding Info'!MO11),"",'Funding Info'!MO11)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Info'!C13)+60</f>
        <v>860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Info'!IY13),"",'Funding Info'!IY13)</f>
        <v/>
      </c>
      <c r="G12" s="104" t="str">
        <f>+IF(ISBLANK('Funding Info'!IZ13),"",'Funding Info'!IZ13)</f>
        <v/>
      </c>
      <c r="H12" s="104">
        <f>+IF(ISBLANK('Funding Info'!JA13),"",'Funding Info'!JA13)</f>
        <v>0</v>
      </c>
      <c r="I12" s="95" t="str">
        <f>+IF(ISBLANK('Funding Info'!MO13),"",'Funding Info'!MO13)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Info'!C14)+60</f>
        <v>860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Info'!IY14),"",'Funding Info'!IY14)</f>
        <v/>
      </c>
      <c r="G13" s="104" t="str">
        <f>+IF(ISBLANK('Funding Info'!IZ14),"",'Funding Info'!IZ14)</f>
        <v/>
      </c>
      <c r="H13" s="104">
        <f>+IF(ISBLANK('Funding Info'!JA14),"",'Funding Info'!JA14)</f>
        <v>0</v>
      </c>
      <c r="I13" s="95" t="str">
        <f>+IF(ISBLANK('Funding Info'!MO14),"",'Funding Info'!MO14)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Info'!C15)+60</f>
        <v>860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Info'!IY15),"",'Funding Info'!IY15)</f>
        <v/>
      </c>
      <c r="G14" s="104" t="str">
        <f>+IF(ISBLANK('Funding Info'!IZ15),"",'Funding Info'!IZ15)</f>
        <v/>
      </c>
      <c r="H14" s="104">
        <f>+IF(ISBLANK('Funding Info'!JA15),"",'Funding Info'!JA15)</f>
        <v>0</v>
      </c>
      <c r="I14" s="95" t="str">
        <f>+IF(ISBLANK('Funding Info'!MO15),"",'Funding Info'!MO15)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Info'!C16)+60</f>
        <v>860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Info'!IY16),"",'Funding Info'!IY16)</f>
        <v>16427</v>
      </c>
      <c r="G15" s="104" t="str">
        <f>+IF(ISBLANK('Funding Info'!IZ16),"",'Funding Info'!IZ16)</f>
        <v/>
      </c>
      <c r="H15" s="104">
        <f>+IF(ISBLANK('Funding Info'!JA16),"",'Funding Info'!JA16)</f>
        <v>16427</v>
      </c>
      <c r="I15" s="95" t="str">
        <f>+IF(ISBLANK('Funding Info'!MO16),"",'Funding Info'!MO16)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Info'!C17)+60</f>
        <v>860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Info'!IY17),"",'Funding Info'!IY17)</f>
        <v/>
      </c>
      <c r="G16" s="104" t="str">
        <f>+IF(ISBLANK('Funding Info'!IZ17),"",'Funding Info'!IZ17)</f>
        <v/>
      </c>
      <c r="H16" s="104">
        <f>+IF(ISBLANK('Funding Info'!JA17),"",'Funding Info'!JA17)</f>
        <v>0</v>
      </c>
      <c r="I16" s="95" t="str">
        <f>+IF(ISBLANK('Funding Info'!MO17),"",'Funding Info'!MO17)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Info'!C18)+60</f>
        <v>860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Info'!IY18),"",'Funding Info'!IY18)</f>
        <v>28775</v>
      </c>
      <c r="G17" s="104" t="str">
        <f>+IF(ISBLANK('Funding Info'!IZ18),"",'Funding Info'!IZ18)</f>
        <v/>
      </c>
      <c r="H17" s="104">
        <f>+IF(ISBLANK('Funding Info'!JA18),"",'Funding Info'!JA18)</f>
        <v>28775</v>
      </c>
      <c r="I17" s="95" t="str">
        <f>+IF(ISBLANK('Funding Info'!MO18),"",'Funding Info'!MO18)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Info'!C19)+60</f>
        <v>860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Info'!IY19),"",'Funding Info'!IY19)</f>
        <v/>
      </c>
      <c r="G18" s="104" t="str">
        <f>+IF(ISBLANK('Funding Info'!IZ19),"",'Funding Info'!IZ19)</f>
        <v/>
      </c>
      <c r="H18" s="104">
        <f>+IF(ISBLANK('Funding Info'!JA19),"",'Funding Info'!JA19)</f>
        <v>0</v>
      </c>
      <c r="I18" s="95" t="str">
        <f>+IF(ISBLANK('Funding Info'!MO19),"",'Funding Info'!MO19)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Info'!C23)+60</f>
        <v>860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Info'!IY23),"",'Funding Info'!IY23)</f>
        <v/>
      </c>
      <c r="G19" s="104" t="str">
        <f>+IF(ISBLANK('Funding Info'!IZ23),"",'Funding Info'!IZ23)</f>
        <v/>
      </c>
      <c r="H19" s="104">
        <f>+IF(ISBLANK('Funding Info'!JA23),"",'Funding Info'!JA23)</f>
        <v>0</v>
      </c>
      <c r="I19" s="95" t="str">
        <f>+IF(ISBLANK('Funding Info'!MO23),"",'Funding Info'!MO23)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Info'!C24)+60</f>
        <v>860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Info'!IY24),"",'Funding Info'!IY24)</f>
        <v/>
      </c>
      <c r="G20" s="104" t="str">
        <f>+IF(ISBLANK('Funding Info'!IZ24),"",'Funding Info'!IZ24)</f>
        <v/>
      </c>
      <c r="H20" s="104">
        <f>+IF(ISBLANK('Funding Info'!JA24),"",'Funding Info'!JA24)</f>
        <v>0</v>
      </c>
      <c r="I20" s="95" t="str">
        <f>+IF(ISBLANK('Funding Info'!MO24),"",'Funding Info'!MO24)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Info'!C25)+60</f>
        <v>860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Info'!IY25),"",'Funding Info'!IY25)</f>
        <v/>
      </c>
      <c r="G21" s="104" t="str">
        <f>+IF(ISBLANK('Funding Info'!IZ25),"",'Funding Info'!IZ25)</f>
        <v/>
      </c>
      <c r="H21" s="104">
        <f>+IF(ISBLANK('Funding Info'!JA25),"",'Funding Info'!JA25)</f>
        <v>0</v>
      </c>
      <c r="I21" s="95" t="str">
        <f>+IF(ISBLANK('Funding Info'!MO25),"",'Funding Info'!MO25)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Info'!C26)+60</f>
        <v>860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Info'!IY26),"",'Funding Info'!IY26)</f>
        <v/>
      </c>
      <c r="G22" s="104" t="str">
        <f>+IF(ISBLANK('Funding Info'!IZ26),"",'Funding Info'!IZ26)</f>
        <v/>
      </c>
      <c r="H22" s="104">
        <f>+IF(ISBLANK('Funding Info'!JA26),"",'Funding Info'!JA26)</f>
        <v>0</v>
      </c>
      <c r="I22" s="95" t="str">
        <f>+IF(ISBLANK('Funding Info'!MO26),"",'Funding Info'!MO26)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Info'!C27)+60</f>
        <v>860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Info'!IY27),"",'Funding Info'!IY27)</f>
        <v/>
      </c>
      <c r="G23" s="104" t="str">
        <f>+IF(ISBLANK('Funding Info'!IZ27),"",'Funding Info'!IZ27)</f>
        <v/>
      </c>
      <c r="H23" s="104">
        <f>+IF(ISBLANK('Funding Info'!JA27),"",'Funding Info'!JA27)</f>
        <v>0</v>
      </c>
      <c r="I23" s="95" t="str">
        <f>+IF(ISBLANK('Funding Info'!MO27),"",'Funding Info'!MO27)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Info'!C28)+60</f>
        <v>860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Info'!IY28),"",'Funding Info'!IY28)</f>
        <v/>
      </c>
      <c r="G24" s="104" t="str">
        <f>+IF(ISBLANK('Funding Info'!IZ28),"",'Funding Info'!IZ28)</f>
        <v/>
      </c>
      <c r="H24" s="104">
        <f>+IF(ISBLANK('Funding Info'!JA28),"",'Funding Info'!JA28)</f>
        <v>0</v>
      </c>
      <c r="I24" s="95" t="str">
        <f>+IF(ISBLANK('Funding Info'!MO28),"",'Funding Info'!MO28)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Info'!C29)+60</f>
        <v>860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Info'!IY29),"",'Funding Info'!IY29)</f>
        <v/>
      </c>
      <c r="G25" s="104" t="str">
        <f>+IF(ISBLANK('Funding Info'!IZ29),"",'Funding Info'!IZ29)</f>
        <v/>
      </c>
      <c r="H25" s="104">
        <f>+IF(ISBLANK('Funding Info'!JA29),"",'Funding Info'!JA29)</f>
        <v>0</v>
      </c>
      <c r="I25" s="95" t="str">
        <f>+IF(ISBLANK('Funding Info'!MO29),"",'Funding Info'!MO29)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Info'!C30)+60</f>
        <v>860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Info'!IY30),"",'Funding Info'!IY30)</f>
        <v/>
      </c>
      <c r="G26" s="104" t="str">
        <f>+IF(ISBLANK('Funding Info'!IZ30),"",'Funding Info'!IZ30)</f>
        <v/>
      </c>
      <c r="H26" s="104">
        <f>+IF(ISBLANK('Funding Info'!JA30),"",'Funding Info'!JA30)</f>
        <v>0</v>
      </c>
      <c r="I26" s="95" t="str">
        <f>+IF(ISBLANK('Funding Info'!MO30),"",'Funding Info'!MO30)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Info'!C31)+60</f>
        <v>860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Info'!IY31),"",'Funding Info'!IY31)</f>
        <v/>
      </c>
      <c r="G27" s="104" t="str">
        <f>+IF(ISBLANK('Funding Info'!IZ31),"",'Funding Info'!IZ31)</f>
        <v/>
      </c>
      <c r="H27" s="104">
        <f>+IF(ISBLANK('Funding Info'!JA31),"",'Funding Info'!JA31)</f>
        <v>0</v>
      </c>
      <c r="I27" s="95" t="str">
        <f>+IF(ISBLANK('Funding Info'!MO31),"",'Funding Info'!MO31)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Info'!C32)+60</f>
        <v>860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Info'!IY32),"",'Funding Info'!IY32)</f>
        <v>7500</v>
      </c>
      <c r="G28" s="104" t="str">
        <f>+IF(ISBLANK('Funding Info'!IZ32),"",'Funding Info'!IZ32)</f>
        <v/>
      </c>
      <c r="H28" s="104">
        <f>+IF(ISBLANK('Funding Info'!JA32),"",'Funding Info'!JA32)</f>
        <v>7500</v>
      </c>
      <c r="I28" s="95" t="str">
        <f>+IF(ISBLANK('Funding Info'!MO32),"",'Funding Info'!MO32)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Info'!C33)+60</f>
        <v>860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Info'!IY33),"",'Funding Info'!IY33)</f>
        <v>4997</v>
      </c>
      <c r="G29" s="104" t="str">
        <f>+IF(ISBLANK('Funding Info'!IZ33),"",'Funding Info'!IZ33)</f>
        <v/>
      </c>
      <c r="H29" s="104">
        <f>+IF(ISBLANK('Funding Info'!JA33),"",'Funding Info'!JA33)</f>
        <v>4997</v>
      </c>
      <c r="I29" s="95" t="str">
        <f>+IF(ISBLANK('Funding Info'!MO33),"",'Funding Info'!MO33)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Info'!C35)+60</f>
        <v>860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Info'!IY35),"",'Funding Info'!IY35)</f>
        <v/>
      </c>
      <c r="G30" s="104" t="str">
        <f>+IF(ISBLANK('Funding Info'!IZ35),"",'Funding Info'!IZ35)</f>
        <v/>
      </c>
      <c r="H30" s="104">
        <f>+IF(ISBLANK('Funding Info'!JA35),"",'Funding Info'!JA35)</f>
        <v>0</v>
      </c>
      <c r="I30" s="95" t="str">
        <f>+IF(ISBLANK('Funding Info'!MO35),"",'Funding Info'!MO35)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Info'!C36)+60</f>
        <v>860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Info'!IY36),"",'Funding Info'!IY36)</f>
        <v>812779</v>
      </c>
      <c r="G31" s="104">
        <f>+IF(ISBLANK('Funding Info'!IZ36),"",'Funding Info'!IZ36)</f>
        <v>-46862</v>
      </c>
      <c r="H31" s="104">
        <f>+IF(ISBLANK('Funding Info'!JA36),"",'Funding Info'!JA36)</f>
        <v>765917</v>
      </c>
      <c r="I31" s="95" t="str">
        <f>+IF(ISBLANK('Funding Info'!MO36),"",'Funding Info'!MO36)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Info'!C37)+60</f>
        <v>860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Info'!IY37),"",'Funding Info'!IY37)</f>
        <v/>
      </c>
      <c r="G32" s="104" t="str">
        <f>+IF(ISBLANK('Funding Info'!IZ37),"",'Funding Info'!IZ37)</f>
        <v/>
      </c>
      <c r="H32" s="104">
        <f>+IF(ISBLANK('Funding Info'!JA37),"",'Funding Info'!JA37)</f>
        <v>0</v>
      </c>
      <c r="I32" s="95" t="str">
        <f>+IF(ISBLANK('Funding Info'!MO37),"",'Funding Info'!MO37)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Info'!C38)+60</f>
        <v>760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Info'!IY38),"",'Funding Info'!IY38)</f>
        <v/>
      </c>
      <c r="G33" s="104" t="str">
        <f>+IF(ISBLANK('Funding Info'!IZ38),"",'Funding Info'!IZ38)</f>
        <v/>
      </c>
      <c r="H33" s="104">
        <f>+IF(ISBLANK('Funding Info'!JA38),"",'Funding Info'!JA38)</f>
        <v>0</v>
      </c>
      <c r="I33" s="95" t="str">
        <f>+IF(ISBLANK('Funding Info'!MO38),"",'Funding Info'!MO38)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Info'!C39)+60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Info'!IY39),"",'Funding Info'!IY39)</f>
        <v/>
      </c>
      <c r="G34" s="104" t="str">
        <f>+IF(ISBLANK('Funding Info'!IZ39),"",'Funding Info'!IZ39)</f>
        <v/>
      </c>
      <c r="H34" s="104">
        <f>+IF(ISBLANK('Funding Info'!JA39),"",'Funding Info'!JA39)</f>
        <v>0</v>
      </c>
      <c r="I34" s="95" t="str">
        <f>+IF(ISBLANK('Funding Info'!MO39),"",'Funding Info'!MO39)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834183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customWidth="1"/>
    <col min="8" max="8" width="11.140625" style="104" bestFit="1" customWidth="1"/>
    <col min="9" max="9" width="28.42578125" style="104" bestFit="1" customWidth="1"/>
    <col min="10" max="10" width="11.710937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[1]Overview!B88</f>
        <v>Winnebago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[1]Overview!C88</f>
        <v>70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Info'!JB3),"",'Funding Info'!JB3)</f>
        <v>13246</v>
      </c>
      <c r="G5" s="104" t="str">
        <f>+IF(ISBLANK('Funding Info'!JC3),"",'Funding Info'!JC3)</f>
        <v/>
      </c>
      <c r="H5" s="104">
        <f>+IF(ISBLANK('Funding Info'!JD3),"",'Funding Info'!JD3)</f>
        <v>13246</v>
      </c>
      <c r="I5" s="95" t="str">
        <f>+IF(ISBLANK('Funding Info'!MP3),"",'Funding Info'!MP3)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Info'!JB5),"",'Funding Info'!JB5)</f>
        <v/>
      </c>
      <c r="G6" s="104" t="str">
        <f>+IF(ISBLANK('Funding Info'!JC5),"",'Funding Info'!JC5)</f>
        <v/>
      </c>
      <c r="H6" s="104">
        <f>+IF(ISBLANK('Funding Info'!JD5),"",'Funding Info'!JD5)</f>
        <v>0</v>
      </c>
      <c r="I6" s="95" t="str">
        <f>+IF(ISBLANK('Funding Info'!MP5),"",'Funding Info'!MP5)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Info'!JB7),"",'Funding Info'!JB7)</f>
        <v/>
      </c>
      <c r="G7" s="104" t="str">
        <f>+IF(ISBLANK('Funding Info'!JC7),"",'Funding Info'!JC7)</f>
        <v/>
      </c>
      <c r="H7" s="104">
        <f>+IF(ISBLANK('Funding Info'!JD7),"",'Funding Info'!JD7)</f>
        <v>0</v>
      </c>
      <c r="I7" s="95" t="str">
        <f>+IF(ISBLANK('Funding Info'!MP7),"",'Funding Info'!MP7)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Info'!JB8),"",'Funding Info'!JB8)</f>
        <v/>
      </c>
      <c r="G8" s="104" t="str">
        <f>+IF(ISBLANK('Funding Info'!JC8),"",'Funding Info'!JC8)</f>
        <v/>
      </c>
      <c r="H8" s="104">
        <f>+IF(ISBLANK('Funding Info'!JD8),"",'Funding Info'!JD8)</f>
        <v>0</v>
      </c>
      <c r="I8" s="95" t="str">
        <f>+IF(ISBLANK('Funding Info'!MP8),"",'Funding Info'!MP8)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Info'!JB9),"",'Funding Info'!JB9)</f>
        <v/>
      </c>
      <c r="G9" s="104" t="str">
        <f>+IF(ISBLANK('Funding Info'!JC9),"",'Funding Info'!JC9)</f>
        <v/>
      </c>
      <c r="H9" s="104">
        <f>+IF(ISBLANK('Funding Info'!JD9),"",'Funding Info'!JD9)</f>
        <v>0</v>
      </c>
      <c r="I9" s="95" t="str">
        <f>+IF(ISBLANK('Funding Info'!MP9),"",'Funding Info'!MP9)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Info'!JB10),"",'Funding Info'!JB10)</f>
        <v/>
      </c>
      <c r="G10" s="104" t="str">
        <f>+IF(ISBLANK('Funding Info'!JC10),"",'Funding Info'!JC10)</f>
        <v/>
      </c>
      <c r="H10" s="104">
        <f>+IF(ISBLANK('Funding Info'!JD10),"",'Funding Info'!JD10)</f>
        <v>0</v>
      </c>
      <c r="I10" s="95" t="str">
        <f>+IF(ISBLANK('Funding Info'!MP10),"",'Funding Info'!MP10)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>
        <f>+IF(ISBLANK('Funding Info'!JB11),"",'Funding Info'!JB11)</f>
        <v>11000</v>
      </c>
      <c r="G11" s="104" t="str">
        <f>+IF(ISBLANK('Funding Info'!JC11),"",'Funding Info'!JC11)</f>
        <v/>
      </c>
      <c r="H11" s="104">
        <f>+IF(ISBLANK('Funding Info'!JD11),"",'Funding Info'!JD11)</f>
        <v>11000</v>
      </c>
      <c r="I11" s="95" t="str">
        <f>+IF(ISBLANK('Funding Info'!MP11),"",'Funding Info'!MP11)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Info'!JB13),"",'Funding Info'!JB13)</f>
        <v/>
      </c>
      <c r="G12" s="104" t="str">
        <f>+IF(ISBLANK('Funding Info'!JC13),"",'Funding Info'!JC13)</f>
        <v/>
      </c>
      <c r="H12" s="104">
        <f>+IF(ISBLANK('Funding Info'!JD13),"",'Funding Info'!JD13)</f>
        <v>0</v>
      </c>
      <c r="I12" s="95" t="str">
        <f>+IF(ISBLANK('Funding Info'!MP13),"",'Funding Info'!MP13)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Info'!JB14),"",'Funding Info'!JB14)</f>
        <v/>
      </c>
      <c r="G13" s="104" t="str">
        <f>+IF(ISBLANK('Funding Info'!JC14),"",'Funding Info'!JC14)</f>
        <v/>
      </c>
      <c r="H13" s="104">
        <f>+IF(ISBLANK('Funding Info'!JD14),"",'Funding Info'!JD14)</f>
        <v>0</v>
      </c>
      <c r="I13" s="95" t="str">
        <f>+IF(ISBLANK('Funding Info'!MP14),"",'Funding Info'!MP14)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Info'!JB15),"",'Funding Info'!JB15)</f>
        <v/>
      </c>
      <c r="G14" s="104" t="str">
        <f>+IF(ISBLANK('Funding Info'!JC15),"",'Funding Info'!JC15)</f>
        <v/>
      </c>
      <c r="H14" s="104">
        <f>+IF(ISBLANK('Funding Info'!JD15),"",'Funding Info'!JD15)</f>
        <v>0</v>
      </c>
      <c r="I14" s="95" t="str">
        <f>+IF(ISBLANK('Funding Info'!MP15),"",'Funding Info'!MP15)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Info'!JB16),"",'Funding Info'!JB16)</f>
        <v>27312</v>
      </c>
      <c r="G15" s="104" t="str">
        <f>+IF(ISBLANK('Funding Info'!JC16),"",'Funding Info'!JC16)</f>
        <v/>
      </c>
      <c r="H15" s="104">
        <f>+IF(ISBLANK('Funding Info'!JD16),"",'Funding Info'!JD16)</f>
        <v>27312</v>
      </c>
      <c r="I15" s="95" t="str">
        <f>+IF(ISBLANK('Funding Info'!MP16),"",'Funding Info'!MP16)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Info'!JB17),"",'Funding Info'!JB17)</f>
        <v/>
      </c>
      <c r="G16" s="104" t="str">
        <f>+IF(ISBLANK('Funding Info'!JC17),"",'Funding Info'!JC17)</f>
        <v/>
      </c>
      <c r="H16" s="104">
        <f>+IF(ISBLANK('Funding Info'!JD17),"",'Funding Info'!JD17)</f>
        <v>0</v>
      </c>
      <c r="I16" s="95" t="str">
        <f>+IF(ISBLANK('Funding Info'!MP17),"",'Funding Info'!MP17)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Info'!JB18),"",'Funding Info'!JB18)</f>
        <v>48963</v>
      </c>
      <c r="G17" s="104" t="str">
        <f>+IF(ISBLANK('Funding Info'!JC18),"",'Funding Info'!JC18)</f>
        <v/>
      </c>
      <c r="H17" s="104">
        <f>+IF(ISBLANK('Funding Info'!JD18),"",'Funding Info'!JD18)</f>
        <v>48963</v>
      </c>
      <c r="I17" s="95" t="str">
        <f>+IF(ISBLANK('Funding Info'!MP18),"",'Funding Info'!MP18)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Info'!JB19),"",'Funding Info'!JB19)</f>
        <v/>
      </c>
      <c r="G18" s="104" t="str">
        <f>+IF(ISBLANK('Funding Info'!JC19),"",'Funding Info'!JC19)</f>
        <v/>
      </c>
      <c r="H18" s="104">
        <f>+IF(ISBLANK('Funding Info'!JD19),"",'Funding Info'!JD19)</f>
        <v>0</v>
      </c>
      <c r="I18" s="95" t="str">
        <f>+IF(ISBLANK('Funding Info'!MP19),"",'Funding Info'!MP19)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Info'!JB23),"",'Funding Info'!JB23)</f>
        <v/>
      </c>
      <c r="G19" s="104" t="str">
        <f>+IF(ISBLANK('Funding Info'!JC23),"",'Funding Info'!JC23)</f>
        <v/>
      </c>
      <c r="H19" s="104">
        <f>+IF(ISBLANK('Funding Info'!JD23),"",'Funding Info'!JD23)</f>
        <v>0</v>
      </c>
      <c r="I19" s="95" t="str">
        <f>+IF(ISBLANK('Funding Info'!MP23),"",'Funding Info'!MP23)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Info'!JB24),"",'Funding Info'!JB24)</f>
        <v/>
      </c>
      <c r="G20" s="104" t="str">
        <f>+IF(ISBLANK('Funding Info'!JC24),"",'Funding Info'!JC24)</f>
        <v/>
      </c>
      <c r="H20" s="104">
        <f>+IF(ISBLANK('Funding Info'!JD24),"",'Funding Info'!JD24)</f>
        <v>0</v>
      </c>
      <c r="I20" s="95" t="str">
        <f>+IF(ISBLANK('Funding Info'!MP24),"",'Funding Info'!MP24)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Info'!JB25),"",'Funding Info'!JB25)</f>
        <v/>
      </c>
      <c r="G21" s="104" t="str">
        <f>+IF(ISBLANK('Funding Info'!JC25),"",'Funding Info'!JC25)</f>
        <v/>
      </c>
      <c r="H21" s="104">
        <f>+IF(ISBLANK('Funding Info'!JD25),"",'Funding Info'!JD25)</f>
        <v>0</v>
      </c>
      <c r="I21" s="95" t="str">
        <f>+IF(ISBLANK('Funding Info'!MP25),"",'Funding Info'!MP25)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Info'!JB26),"",'Funding Info'!JB26)</f>
        <v/>
      </c>
      <c r="G22" s="104" t="str">
        <f>+IF(ISBLANK('Funding Info'!JC26),"",'Funding Info'!JC26)</f>
        <v/>
      </c>
      <c r="H22" s="104">
        <f>+IF(ISBLANK('Funding Info'!JD26),"",'Funding Info'!JD26)</f>
        <v>0</v>
      </c>
      <c r="I22" s="95" t="str">
        <f>+IF(ISBLANK('Funding Info'!MP26),"",'Funding Info'!MP26)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Info'!JB27),"",'Funding Info'!JB27)</f>
        <v/>
      </c>
      <c r="G23" s="104" t="str">
        <f>+IF(ISBLANK('Funding Info'!JC27),"",'Funding Info'!JC27)</f>
        <v/>
      </c>
      <c r="H23" s="104">
        <f>+IF(ISBLANK('Funding Info'!JD27),"",'Funding Info'!JD27)</f>
        <v>0</v>
      </c>
      <c r="I23" s="95" t="str">
        <f>+IF(ISBLANK('Funding Info'!MP27),"",'Funding Info'!MP27)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Info'!JB28),"",'Funding Info'!JB28)</f>
        <v/>
      </c>
      <c r="G24" s="104" t="str">
        <f>+IF(ISBLANK('Funding Info'!JC28),"",'Funding Info'!JC28)</f>
        <v/>
      </c>
      <c r="H24" s="104">
        <f>+IF(ISBLANK('Funding Info'!JD28),"",'Funding Info'!JD28)</f>
        <v>0</v>
      </c>
      <c r="I24" s="95" t="str">
        <f>+IF(ISBLANK('Funding Info'!MP28),"",'Funding Info'!MP28)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Info'!JB29),"",'Funding Info'!JB29)</f>
        <v/>
      </c>
      <c r="G25" s="104" t="str">
        <f>+IF(ISBLANK('Funding Info'!JC29),"",'Funding Info'!JC29)</f>
        <v/>
      </c>
      <c r="H25" s="104">
        <f>+IF(ISBLANK('Funding Info'!JD29),"",'Funding Info'!JD29)</f>
        <v>0</v>
      </c>
      <c r="I25" s="95" t="str">
        <f>+IF(ISBLANK('Funding Info'!MP29),"",'Funding Info'!MP29)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Info'!JB30),"",'Funding Info'!JB30)</f>
        <v/>
      </c>
      <c r="G26" s="104" t="str">
        <f>+IF(ISBLANK('Funding Info'!JC30),"",'Funding Info'!JC30)</f>
        <v/>
      </c>
      <c r="H26" s="104">
        <f>+IF(ISBLANK('Funding Info'!JD30),"",'Funding Info'!JD30)</f>
        <v>0</v>
      </c>
      <c r="I26" s="95" t="str">
        <f>+IF(ISBLANK('Funding Info'!MP30),"",'Funding Info'!MP30)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Info'!JB31),"",'Funding Info'!JB31)</f>
        <v/>
      </c>
      <c r="G27" s="104" t="str">
        <f>+IF(ISBLANK('Funding Info'!JC31),"",'Funding Info'!JC31)</f>
        <v/>
      </c>
      <c r="H27" s="104">
        <f>+IF(ISBLANK('Funding Info'!JD31),"",'Funding Info'!JD31)</f>
        <v>0</v>
      </c>
      <c r="I27" s="95" t="str">
        <f>+IF(ISBLANK('Funding Info'!MP31),"",'Funding Info'!MP31)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>
        <f>+IF(ISBLANK('Funding Info'!JB32),"",'Funding Info'!JB32)</f>
        <v>3418</v>
      </c>
      <c r="G28" s="104" t="str">
        <f>+IF(ISBLANK('Funding Info'!JC32),"",'Funding Info'!JC32)</f>
        <v/>
      </c>
      <c r="H28" s="104">
        <f>+IF(ISBLANK('Funding Info'!JD32),"",'Funding Info'!JD32)</f>
        <v>3418</v>
      </c>
      <c r="I28" s="95" t="str">
        <f>+IF(ISBLANK('Funding Info'!MP32),"",'Funding Info'!MP32)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>
        <f>+IF(ISBLANK('Funding Info'!JB33),"",'Funding Info'!JB33)</f>
        <v>3708</v>
      </c>
      <c r="G29" s="104" t="str">
        <f>+IF(ISBLANK('Funding Info'!JC33),"",'Funding Info'!JC33)</f>
        <v/>
      </c>
      <c r="H29" s="104">
        <f>+IF(ISBLANK('Funding Info'!JD33),"",'Funding Info'!JD33)</f>
        <v>3708</v>
      </c>
      <c r="I29" s="95" t="str">
        <f>+IF(ISBLANK('Funding Info'!MP33),"",'Funding Info'!MP33)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Info'!JB35),"",'Funding Info'!JB35)</f>
        <v/>
      </c>
      <c r="G30" s="104" t="str">
        <f>+IF(ISBLANK('Funding Info'!JC35),"",'Funding Info'!JC35)</f>
        <v/>
      </c>
      <c r="H30" s="104">
        <f>+IF(ISBLANK('Funding Info'!JD35),"",'Funding Info'!JD35)</f>
        <v>0</v>
      </c>
      <c r="I30" s="95" t="str">
        <f>+IF(ISBLANK('Funding Info'!MP35),"",'Funding Info'!MP35)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>
        <f>+IF(ISBLANK('Funding Info'!JB36),"",'Funding Info'!JB36)</f>
        <v>475338</v>
      </c>
      <c r="G31" s="104">
        <f>+IF(ISBLANK('Funding Info'!JC36),"",'Funding Info'!JC36)</f>
        <v>-9803</v>
      </c>
      <c r="H31" s="104">
        <f>+IF(ISBLANK('Funding Info'!JD36),"",'Funding Info'!JD36)</f>
        <v>465535</v>
      </c>
      <c r="I31" s="95" t="str">
        <f>+IF(ISBLANK('Funding Info'!MP36),"",'Funding Info'!MP36)</f>
        <v>Negotiation Complete</v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Info'!JB37),"",'Funding Info'!JB37)</f>
        <v/>
      </c>
      <c r="G32" s="104" t="str">
        <f>+IF(ISBLANK('Funding Info'!JC37),"",'Funding Info'!JC37)</f>
        <v/>
      </c>
      <c r="H32" s="104">
        <f>+IF(ISBLANK('Funding Info'!JD37),"",'Funding Info'!JD37)</f>
        <v>0</v>
      </c>
      <c r="I32" s="95" t="str">
        <f>+IF(ISBLANK('Funding Info'!MP37),"",'Funding Info'!MP37)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Info'!JB38),"",'Funding Info'!JB38)</f>
        <v/>
      </c>
      <c r="G33" s="104" t="str">
        <f>+IF(ISBLANK('Funding Info'!JC38),"",'Funding Info'!JC38)</f>
        <v/>
      </c>
      <c r="H33" s="104">
        <f>+IF(ISBLANK('Funding Info'!JD38),"",'Funding Info'!JD38)</f>
        <v>0</v>
      </c>
      <c r="I33" s="95" t="str">
        <f>+IF(ISBLANK('Funding Info'!MP38),"",'Funding Info'!MP38)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Info'!JB39),"",'Funding Info'!JB39)</f>
        <v/>
      </c>
      <c r="G34" s="104" t="str">
        <f>+IF(ISBLANK('Funding Info'!JC39),"",'Funding Info'!JC39)</f>
        <v/>
      </c>
      <c r="H34" s="104">
        <f>+IF(ISBLANK('Funding Info'!JD39),"",'Funding Info'!JD39)</f>
        <v>0</v>
      </c>
      <c r="I34" s="95" t="str">
        <f>+IF(ISBLANK('Funding Info'!MP39),"",'Funding Info'!MP39)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573182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A3" sqref="A3"/>
    </sheetView>
  </sheetViews>
  <sheetFormatPr defaultColWidth="9.140625" defaultRowHeight="15"/>
  <cols>
    <col min="1" max="1" width="36.140625" style="90" bestFit="1" customWidth="1"/>
    <col min="2" max="2" width="7.7109375" style="90" bestFit="1" customWidth="1"/>
    <col min="3" max="3" width="8.42578125" style="95" bestFit="1" customWidth="1"/>
    <col min="4" max="4" width="16.140625" style="90" bestFit="1" customWidth="1"/>
    <col min="5" max="5" width="8.42578125" style="90" bestFit="1" customWidth="1"/>
    <col min="6" max="6" width="9.28515625" style="104" bestFit="1" customWidth="1"/>
    <col min="7" max="7" width="9.7109375" style="104" bestFit="1" customWidth="1"/>
    <col min="8" max="8" width="9.28515625" style="104" bestFit="1" customWidth="1"/>
    <col min="9" max="9" width="38.28515625" style="104" customWidth="1"/>
    <col min="10" max="10" width="11.14062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[1]Overview!B89</f>
        <v>Wood County Health Department</v>
      </c>
      <c r="B3" s="170"/>
      <c r="C3" s="170"/>
      <c r="D3" s="170"/>
      <c r="E3" s="170"/>
      <c r="F3" s="171"/>
      <c r="G3" s="171"/>
      <c r="H3" s="171"/>
      <c r="I3" s="171" t="s">
        <v>418</v>
      </c>
      <c r="J3" s="172">
        <f>[1]Overview!C89</f>
        <v>71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66" t="str">
        <f>+IF(ISBLANK('Funding Info'!A3),"",'Funding Info'!A3)</f>
        <v>Childhood Lead Consolidated</v>
      </c>
      <c r="B5" s="96">
        <f>+IF(ISBLANK('Funding Info'!B3),"",'Funding Info'!B3)</f>
        <v>157720</v>
      </c>
      <c r="C5" s="96">
        <f>+IF(ISBLANK('Funding Info'!C3),"",'Funding Info'!C3)+30</f>
        <v>830</v>
      </c>
      <c r="D5" s="96" t="str">
        <f>+IF(ISBLANK('Funding Info'!D3),"",'Funding Info'!D3)</f>
        <v>1/1/18-12/31/18</v>
      </c>
      <c r="E5" s="96" t="str">
        <f>+IF(ISBLANK('Funding Info'!E3),"",'Funding Info'!E3)</f>
        <v>6/12ths</v>
      </c>
      <c r="F5" s="104">
        <f>+IF(ISBLANK('Funding Info'!JE3),"",'Funding Info'!JE3)</f>
        <v>8681</v>
      </c>
      <c r="G5" s="104" t="str">
        <f>+IF(ISBLANK('Funding Info'!JF3),"",'Funding Info'!JF3)</f>
        <v/>
      </c>
      <c r="H5" s="104">
        <f>+IF(ISBLANK('Funding Info'!JG3),"",'Funding Info'!JG3)</f>
        <v>8681</v>
      </c>
      <c r="I5" s="95" t="str">
        <f>+IF(ISBLANK('Funding Info'!MQ3),"",'Funding Info'!MQ3)</f>
        <v>Obj Auto Locked; Not negotiated</v>
      </c>
      <c r="J5" s="102">
        <f>+IF(ISBLANK('Funding Info'!F3),"",'Funding Info'!F3)</f>
        <v>43555</v>
      </c>
    </row>
    <row r="6" spans="1:10">
      <c r="A6" s="166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6">
        <f>+IF(ISBLANK('Funding Info'!C5),"",'Funding Info'!C5)+30</f>
        <v>830</v>
      </c>
      <c r="D6" s="96" t="str">
        <f>+IF(ISBLANK('Funding Info'!D5),"",'Funding Info'!D5)</f>
        <v>1/1/18-12/31/18</v>
      </c>
      <c r="E6" s="96" t="str">
        <f>+IF(ISBLANK('Funding Info'!E5),"",'Funding Info'!E5)</f>
        <v>6/12ths</v>
      </c>
      <c r="F6" s="104" t="str">
        <f>+IF(ISBLANK('Funding Info'!JE5),"",'Funding Info'!JE5)</f>
        <v/>
      </c>
      <c r="G6" s="104" t="str">
        <f>+IF(ISBLANK('Funding Info'!JF5),"",'Funding Info'!JF5)</f>
        <v/>
      </c>
      <c r="H6" s="104">
        <f>+IF(ISBLANK('Funding Info'!JG5),"",'Funding Info'!JG5)</f>
        <v>0</v>
      </c>
      <c r="I6" s="95" t="str">
        <f>+IF(ISBLANK('Funding Info'!MQ5),"",'Funding Info'!MQ5)</f>
        <v/>
      </c>
      <c r="J6" s="102">
        <f>+IF(ISBLANK('Funding Info'!F5),"",'Funding Info'!F5)</f>
        <v>43555</v>
      </c>
    </row>
    <row r="7" spans="1:10">
      <c r="A7" s="166" t="str">
        <f>+IF(ISBLANK('Funding Info'!A7),"",'Funding Info'!A7)</f>
        <v>Family Health - Womens</v>
      </c>
      <c r="B7" s="96">
        <f>+IF(ISBLANK('Funding Info'!B7),"",'Funding Info'!B7)</f>
        <v>152020</v>
      </c>
      <c r="C7" s="96">
        <f>+IF(ISBLANK('Funding Info'!C7),"",'Funding Info'!C7)+30</f>
        <v>830</v>
      </c>
      <c r="D7" s="96" t="str">
        <f>+IF(ISBLANK('Funding Info'!D7),"",'Funding Info'!D7)</f>
        <v>1/1/18-12/31/18</v>
      </c>
      <c r="E7" s="96" t="str">
        <f>+IF(ISBLANK('Funding Info'!E7),"",'Funding Info'!E7)</f>
        <v>6/12ths</v>
      </c>
      <c r="F7" s="104" t="str">
        <f>+IF(ISBLANK('Funding Info'!JE7),"",'Funding Info'!JE7)</f>
        <v/>
      </c>
      <c r="G7" s="104" t="str">
        <f>+IF(ISBLANK('Funding Info'!JF7),"",'Funding Info'!JF7)</f>
        <v/>
      </c>
      <c r="H7" s="104">
        <f>+IF(ISBLANK('Funding Info'!JG7),"",'Funding Info'!JG7)</f>
        <v>0</v>
      </c>
      <c r="I7" s="95" t="str">
        <f>+IF(ISBLANK('Funding Info'!MQ7),"",'Funding Info'!MQ7)</f>
        <v/>
      </c>
      <c r="J7" s="102">
        <f>+IF(ISBLANK('Funding Info'!F7),"",'Funding Info'!F7)</f>
        <v>43555</v>
      </c>
    </row>
    <row r="8" spans="1:10">
      <c r="A8" s="166" t="str">
        <f>+IF(ISBLANK('Funding Info'!A8),"",'Funding Info'!A8)</f>
        <v>Family Planning - RH</v>
      </c>
      <c r="B8" s="96">
        <f>+IF(ISBLANK('Funding Info'!B8),"",'Funding Info'!B8)</f>
        <v>159321</v>
      </c>
      <c r="C8" s="96">
        <f>+IF(ISBLANK('Funding Info'!C8),"",'Funding Info'!C8)+30</f>
        <v>830</v>
      </c>
      <c r="D8" s="96" t="str">
        <f>+IF(ISBLANK('Funding Info'!D8),"",'Funding Info'!D8)</f>
        <v>1/1/18-12/31/18</v>
      </c>
      <c r="E8" s="96" t="str">
        <f>+IF(ISBLANK('Funding Info'!E8),"",'Funding Info'!E8)</f>
        <v>6/12ths</v>
      </c>
      <c r="F8" s="104" t="str">
        <f>+IF(ISBLANK('Funding Info'!JE8),"",'Funding Info'!JE8)</f>
        <v/>
      </c>
      <c r="G8" s="104" t="str">
        <f>+IF(ISBLANK('Funding Info'!JF8),"",'Funding Info'!JF8)</f>
        <v/>
      </c>
      <c r="H8" s="104">
        <f>+IF(ISBLANK('Funding Info'!JG8),"",'Funding Info'!JG8)</f>
        <v>0</v>
      </c>
      <c r="I8" s="95" t="str">
        <f>+IF(ISBLANK('Funding Info'!MQ8),"",'Funding Info'!MQ8)</f>
        <v/>
      </c>
      <c r="J8" s="102">
        <f>+IF(ISBLANK('Funding Info'!F8),"",'Funding Info'!F8)</f>
        <v>43555</v>
      </c>
    </row>
    <row r="9" spans="1:10">
      <c r="A9" s="166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6">
        <f>+IF(ISBLANK('Funding Info'!C9),"",'Funding Info'!C9)+30</f>
        <v>830</v>
      </c>
      <c r="D9" s="96" t="str">
        <f>+IF(ISBLANK('Funding Info'!D9),"",'Funding Info'!D9)</f>
        <v>1/1/18-12/31/18</v>
      </c>
      <c r="E9" s="96" t="str">
        <f>+IF(ISBLANK('Funding Info'!E9),"",'Funding Info'!E9)</f>
        <v>6/12ths</v>
      </c>
      <c r="F9" s="104" t="str">
        <f>+IF(ISBLANK('Funding Info'!JE9),"",'Funding Info'!JE9)</f>
        <v/>
      </c>
      <c r="G9" s="104" t="str">
        <f>+IF(ISBLANK('Funding Info'!JF9),"",'Funding Info'!JF9)</f>
        <v/>
      </c>
      <c r="H9" s="104">
        <f>+IF(ISBLANK('Funding Info'!JG9),"",'Funding Info'!JG9)</f>
        <v>0</v>
      </c>
      <c r="I9" s="95" t="str">
        <f>+IF(ISBLANK('Funding Info'!MQ9),"",'Funding Info'!MQ9)</f>
        <v/>
      </c>
      <c r="J9" s="102">
        <f>+IF(ISBLANK('Funding Info'!F9),"",'Funding Info'!F9)</f>
        <v>43555</v>
      </c>
    </row>
    <row r="10" spans="1:10">
      <c r="A10" s="166" t="str">
        <f>+IF(ISBLANK('Funding Info'!A10),"",'Funding Info'!A10)</f>
        <v>HIV Field Staff</v>
      </c>
      <c r="B10" s="96">
        <f>+IF(ISBLANK('Funding Info'!B10),"",'Funding Info'!B10)</f>
        <v>155945</v>
      </c>
      <c r="C10" s="96">
        <f>+IF(ISBLANK('Funding Info'!C10),"",'Funding Info'!C10)+30</f>
        <v>830</v>
      </c>
      <c r="D10" s="96" t="str">
        <f>+IF(ISBLANK('Funding Info'!D10),"",'Funding Info'!D10)</f>
        <v>1/1/18-12/31/18</v>
      </c>
      <c r="E10" s="96" t="str">
        <f>+IF(ISBLANK('Funding Info'!E10),"",'Funding Info'!E10)</f>
        <v>-</v>
      </c>
      <c r="F10" s="104" t="str">
        <f>+IF(ISBLANK('Funding Info'!JE10),"",'Funding Info'!JE10)</f>
        <v/>
      </c>
      <c r="G10" s="104" t="str">
        <f>+IF(ISBLANK('Funding Info'!JF10),"",'Funding Info'!JF10)</f>
        <v/>
      </c>
      <c r="H10" s="104">
        <f>+IF(ISBLANK('Funding Info'!JG10),"",'Funding Info'!JG10)</f>
        <v>0</v>
      </c>
      <c r="I10" s="95" t="str">
        <f>+IF(ISBLANK('Funding Info'!MQ10),"",'Funding Info'!MQ10)</f>
        <v/>
      </c>
      <c r="J10" s="102">
        <f>+IF(ISBLANK('Funding Info'!F10),"",'Funding Info'!F10)</f>
        <v>43555</v>
      </c>
    </row>
    <row r="11" spans="1:10">
      <c r="A11" s="166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6">
        <f>+IF(ISBLANK('Funding Info'!C11),"",'Funding Info'!C11)+30</f>
        <v>830</v>
      </c>
      <c r="D11" s="96" t="str">
        <f>+IF(ISBLANK('Funding Info'!D11),"",'Funding Info'!D11)</f>
        <v>1/1/18-12/31/18</v>
      </c>
      <c r="E11" s="96" t="str">
        <f>+IF(ISBLANK('Funding Info'!E11),"",'Funding Info'!E11)</f>
        <v>-</v>
      </c>
      <c r="F11" s="104" t="str">
        <f>+IF(ISBLANK('Funding Info'!JE11),"",'Funding Info'!JE11)</f>
        <v/>
      </c>
      <c r="G11" s="104" t="str">
        <f>+IF(ISBLANK('Funding Info'!JF11),"",'Funding Info'!JF11)</f>
        <v/>
      </c>
      <c r="H11" s="104">
        <f>+IF(ISBLANK('Funding Info'!JG11),"",'Funding Info'!JG11)</f>
        <v>0</v>
      </c>
      <c r="I11" s="95" t="str">
        <f>+IF(ISBLANK('Funding Info'!MQ11),"",'Funding Info'!MQ11)</f>
        <v/>
      </c>
      <c r="J11" s="102">
        <f>+IF(ISBLANK('Funding Info'!F11),"",'Funding Info'!F11)</f>
        <v>43555</v>
      </c>
    </row>
    <row r="12" spans="1:10">
      <c r="A12" s="166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6">
        <f>+IF(ISBLANK('Funding Info'!C13),"",'Funding Info'!C13)+30</f>
        <v>830</v>
      </c>
      <c r="D12" s="96" t="str">
        <f>+IF(ISBLANK('Funding Info'!D13),"",'Funding Info'!D13)</f>
        <v>1/1/18-12/31/18</v>
      </c>
      <c r="E12" s="96" t="str">
        <f>+IF(ISBLANK('Funding Info'!E13),"",'Funding Info'!E13)</f>
        <v>-</v>
      </c>
      <c r="F12" s="104" t="str">
        <f>+IF(ISBLANK('Funding Info'!JE13),"",'Funding Info'!JE13)</f>
        <v/>
      </c>
      <c r="G12" s="104" t="str">
        <f>+IF(ISBLANK('Funding Info'!JF13),"",'Funding Info'!JF13)</f>
        <v/>
      </c>
      <c r="H12" s="104">
        <f>+IF(ISBLANK('Funding Info'!JG13),"",'Funding Info'!JG13)</f>
        <v>0</v>
      </c>
      <c r="I12" s="95" t="str">
        <f>+IF(ISBLANK('Funding Info'!MQ13),"",'Funding Info'!MQ13)</f>
        <v/>
      </c>
      <c r="J12" s="102">
        <f>+IF(ISBLANK('Funding Info'!F13),"",'Funding Info'!F13)</f>
        <v>43555</v>
      </c>
    </row>
    <row r="13" spans="1:10">
      <c r="A13" s="166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6">
        <f>+IF(ISBLANK('Funding Info'!C14),"",'Funding Info'!C14)+30</f>
        <v>830</v>
      </c>
      <c r="D13" s="96" t="str">
        <f>+IF(ISBLANK('Funding Info'!D14),"",'Funding Info'!D14)</f>
        <v>1/1/18-12/31/18</v>
      </c>
      <c r="E13" s="96" t="str">
        <f>+IF(ISBLANK('Funding Info'!E14),"",'Funding Info'!E14)</f>
        <v>-</v>
      </c>
      <c r="F13" s="104" t="str">
        <f>+IF(ISBLANK('Funding Info'!JE14),"",'Funding Info'!JE14)</f>
        <v/>
      </c>
      <c r="G13" s="104" t="str">
        <f>+IF(ISBLANK('Funding Info'!JF14),"",'Funding Info'!JF14)</f>
        <v/>
      </c>
      <c r="H13" s="104">
        <f>+IF(ISBLANK('Funding Info'!JG14),"",'Funding Info'!JG14)</f>
        <v>0</v>
      </c>
      <c r="I13" s="95" t="str">
        <f>+IF(ISBLANK('Funding Info'!MQ14),"",'Funding Info'!MQ14)</f>
        <v/>
      </c>
      <c r="J13" s="102">
        <f>+IF(ISBLANK('Funding Info'!F14),"",'Funding Info'!F14)</f>
        <v>43555</v>
      </c>
    </row>
    <row r="14" spans="1:10">
      <c r="A14" s="166" t="str">
        <f>+IF(ISBLANK('Funding Info'!A15),"",'Funding Info'!A15)</f>
        <v>Immunization - Adult</v>
      </c>
      <c r="B14" s="96">
        <f>+IF(ISBLANK('Funding Info'!B15),"",'Funding Info'!B15)</f>
        <v>155032</v>
      </c>
      <c r="C14" s="96">
        <f>+IF(ISBLANK('Funding Info'!C15),"",'Funding Info'!C15)+30</f>
        <v>830</v>
      </c>
      <c r="D14" s="96" t="str">
        <f>+IF(ISBLANK('Funding Info'!D15),"",'Funding Info'!D15)</f>
        <v>5/1/16-6/30/17</v>
      </c>
      <c r="E14" s="96" t="str">
        <f>+IF(ISBLANK('Funding Info'!E15),"",'Funding Info'!E15)</f>
        <v>-</v>
      </c>
      <c r="F14" s="104" t="str">
        <f>+IF(ISBLANK('Funding Info'!JE15),"",'Funding Info'!JE15)</f>
        <v/>
      </c>
      <c r="G14" s="104" t="str">
        <f>+IF(ISBLANK('Funding Info'!JF15),"",'Funding Info'!JF15)</f>
        <v/>
      </c>
      <c r="H14" s="104">
        <f>+IF(ISBLANK('Funding Info'!JG15),"",'Funding Info'!JG15)</f>
        <v>0</v>
      </c>
      <c r="I14" s="95" t="str">
        <f>+IF(ISBLANK('Funding Info'!MQ15),"",'Funding Info'!MQ15)</f>
        <v/>
      </c>
      <c r="J14" s="102">
        <f>+IF(ISBLANK('Funding Info'!F15),"",'Funding Info'!F15)</f>
        <v>42976</v>
      </c>
    </row>
    <row r="15" spans="1:10">
      <c r="A15" s="166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6">
        <f>+IF(ISBLANK('Funding Info'!C16),"",'Funding Info'!C16)+30</f>
        <v>830</v>
      </c>
      <c r="D15" s="96" t="str">
        <f>+IF(ISBLANK('Funding Info'!D16),"",'Funding Info'!D16)</f>
        <v>1/1/18-12/31/18</v>
      </c>
      <c r="E15" s="96" t="str">
        <f>+IF(ISBLANK('Funding Info'!E16),"",'Funding Info'!E16)</f>
        <v>-</v>
      </c>
      <c r="F15" s="104">
        <f>+IF(ISBLANK('Funding Info'!JE16),"",'Funding Info'!JE16)</f>
        <v>16310</v>
      </c>
      <c r="G15" s="104" t="str">
        <f>+IF(ISBLANK('Funding Info'!JF16),"",'Funding Info'!JF16)</f>
        <v/>
      </c>
      <c r="H15" s="104">
        <f>+IF(ISBLANK('Funding Info'!JG16),"",'Funding Info'!JG16)</f>
        <v>16310</v>
      </c>
      <c r="I15" s="95" t="str">
        <f>+IF(ISBLANK('Funding Info'!MQ16),"",'Funding Info'!MQ16)</f>
        <v>Negotiation Complete</v>
      </c>
      <c r="J15" s="102">
        <f>+IF(ISBLANK('Funding Info'!F16),"",'Funding Info'!F16)</f>
        <v>43555</v>
      </c>
    </row>
    <row r="16" spans="1:10">
      <c r="A16" s="166" t="str">
        <f>+IF(ISBLANK('Funding Info'!A17),"",'Funding Info'!A17)</f>
        <v>Infertility Prevention</v>
      </c>
      <c r="B16" s="96">
        <f>+IF(ISBLANK('Funding Info'!B17),"",'Funding Info'!B17)</f>
        <v>155027</v>
      </c>
      <c r="C16" s="96">
        <f>+IF(ISBLANK('Funding Info'!C17),"",'Funding Info'!C17)+30</f>
        <v>830</v>
      </c>
      <c r="D16" s="96" t="str">
        <f>+IF(ISBLANK('Funding Info'!D17),"",'Funding Info'!D17)</f>
        <v>1/1/18-12/31/18</v>
      </c>
      <c r="E16" s="96" t="str">
        <f>+IF(ISBLANK('Funding Info'!E17),"",'Funding Info'!E17)</f>
        <v>-</v>
      </c>
      <c r="F16" s="104" t="str">
        <f>+IF(ISBLANK('Funding Info'!JE17),"",'Funding Info'!JE17)</f>
        <v/>
      </c>
      <c r="G16" s="104" t="str">
        <f>+IF(ISBLANK('Funding Info'!JF17),"",'Funding Info'!JF17)</f>
        <v/>
      </c>
      <c r="H16" s="104">
        <f>+IF(ISBLANK('Funding Info'!JG17),"",'Funding Info'!JG17)</f>
        <v>0</v>
      </c>
      <c r="I16" s="95" t="str">
        <f>+IF(ISBLANK('Funding Info'!MQ17),"",'Funding Info'!MQ17)</f>
        <v/>
      </c>
      <c r="J16" s="102">
        <f>+IF(ISBLANK('Funding Info'!F17),"",'Funding Info'!F17)</f>
        <v>43555</v>
      </c>
    </row>
    <row r="17" spans="1:10">
      <c r="A17" s="166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6">
        <f>+IF(ISBLANK('Funding Info'!C18),"",'Funding Info'!C18)+30</f>
        <v>830</v>
      </c>
      <c r="D17" s="96" t="str">
        <f>+IF(ISBLANK('Funding Info'!D18),"",'Funding Info'!D18)</f>
        <v>1/1/18-12/31/18</v>
      </c>
      <c r="E17" s="96" t="str">
        <f>+IF(ISBLANK('Funding Info'!E18),"",'Funding Info'!E18)</f>
        <v>6/12ths</v>
      </c>
      <c r="F17" s="104">
        <f>+IF(ISBLANK('Funding Info'!JE18),"",'Funding Info'!JE18)</f>
        <v>26036</v>
      </c>
      <c r="G17" s="104" t="str">
        <f>+IF(ISBLANK('Funding Info'!JF18),"",'Funding Info'!JF18)</f>
        <v/>
      </c>
      <c r="H17" s="104">
        <f>+IF(ISBLANK('Funding Info'!JG18),"",'Funding Info'!JG18)</f>
        <v>26036</v>
      </c>
      <c r="I17" s="95" t="str">
        <f>+IF(ISBLANK('Funding Info'!MQ18),"",'Funding Info'!MQ18)</f>
        <v>Negotiation Complete</v>
      </c>
      <c r="J17" s="102">
        <f>+IF(ISBLANK('Funding Info'!F18),"",'Funding Info'!F18)</f>
        <v>43555</v>
      </c>
    </row>
    <row r="18" spans="1:10">
      <c r="A18" s="166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6">
        <f>+IF(ISBLANK('Funding Info'!C19),"",'Funding Info'!C19)+30</f>
        <v>830</v>
      </c>
      <c r="D18" s="96" t="str">
        <f>+IF(ISBLANK('Funding Info'!D19),"",'Funding Info'!D19)</f>
        <v>1/1/18-12/31/18</v>
      </c>
      <c r="E18" s="96" t="str">
        <f>+IF(ISBLANK('Funding Info'!E19),"",'Funding Info'!E19)</f>
        <v>-</v>
      </c>
      <c r="F18" s="104" t="str">
        <f>+IF(ISBLANK('Funding Info'!JE19),"",'Funding Info'!JE19)</f>
        <v/>
      </c>
      <c r="G18" s="104" t="str">
        <f>+IF(ISBLANK('Funding Info'!JF19),"",'Funding Info'!JF19)</f>
        <v/>
      </c>
      <c r="H18" s="104">
        <f>+IF(ISBLANK('Funding Info'!JG19),"",'Funding Info'!JG19)</f>
        <v>0</v>
      </c>
      <c r="I18" s="95" t="str">
        <f>+IF(ISBLANK('Funding Info'!MQ19),"",'Funding Info'!MQ19)</f>
        <v/>
      </c>
      <c r="J18" s="102">
        <f>+IF(ISBLANK('Funding Info'!F19),"",'Funding Info'!F19)</f>
        <v>43555</v>
      </c>
    </row>
    <row r="19" spans="1:10">
      <c r="A19" s="166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6">
        <f>+IF(ISBLANK('Funding Info'!C23),"",'Funding Info'!C23)+30</f>
        <v>830</v>
      </c>
      <c r="D19" s="96" t="str">
        <f>+IF(ISBLANK('Funding Info'!D23),"",'Funding Info'!D23)</f>
        <v>4/1/17-3/30/18</v>
      </c>
      <c r="E19" s="96" t="str">
        <f>+IF(ISBLANK('Funding Info'!E23),"",'Funding Info'!E23)</f>
        <v>-</v>
      </c>
      <c r="F19" s="104" t="str">
        <f>+IF(ISBLANK('Funding Info'!JE23),"",'Funding Info'!JE23)</f>
        <v/>
      </c>
      <c r="G19" s="104" t="str">
        <f>+IF(ISBLANK('Funding Info'!JF23),"",'Funding Info'!JF23)</f>
        <v/>
      </c>
      <c r="H19" s="104">
        <f>+IF(ISBLANK('Funding Info'!JG23),"",'Funding Info'!JG23)</f>
        <v>0</v>
      </c>
      <c r="I19" s="95" t="str">
        <f>+IF(ISBLANK('Funding Info'!MQ23),"",'Funding Info'!MQ23)</f>
        <v/>
      </c>
      <c r="J19" s="102">
        <f>+IF(ISBLANK('Funding Info'!F23),"",'Funding Info'!F23)</f>
        <v>43279</v>
      </c>
    </row>
    <row r="20" spans="1:10">
      <c r="A20" s="166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6">
        <f>+IF(ISBLANK('Funding Info'!C24),"",'Funding Info'!C24)+30</f>
        <v>830</v>
      </c>
      <c r="D20" s="96" t="str">
        <f>+IF(ISBLANK('Funding Info'!D24),"",'Funding Info'!D24)</f>
        <v>1/1/18-12/31/18</v>
      </c>
      <c r="E20" s="96" t="str">
        <f>+IF(ISBLANK('Funding Info'!E24),"",'Funding Info'!E24)</f>
        <v>6/12ths</v>
      </c>
      <c r="F20" s="104" t="str">
        <f>+IF(ISBLANK('Funding Info'!JE24),"",'Funding Info'!JE24)</f>
        <v/>
      </c>
      <c r="G20" s="104" t="str">
        <f>+IF(ISBLANK('Funding Info'!JF24),"",'Funding Info'!JF24)</f>
        <v/>
      </c>
      <c r="H20" s="104">
        <f>+IF(ISBLANK('Funding Info'!JG24),"",'Funding Info'!JG24)</f>
        <v>0</v>
      </c>
      <c r="I20" s="95" t="str">
        <f>+IF(ISBLANK('Funding Info'!MQ24),"",'Funding Info'!MQ24)</f>
        <v/>
      </c>
      <c r="J20" s="102">
        <f>+IF(ISBLANK('Funding Info'!F24),"",'Funding Info'!F24)</f>
        <v>43555</v>
      </c>
    </row>
    <row r="21" spans="1:10">
      <c r="A21" s="166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6">
        <f>+IF(ISBLANK('Funding Info'!C25),"",'Funding Info'!C25)+30</f>
        <v>830</v>
      </c>
      <c r="D21" s="96" t="str">
        <f>+IF(ISBLANK('Funding Info'!D25),"",'Funding Info'!D25)</f>
        <v>1/1/18-12/31/18</v>
      </c>
      <c r="E21" s="96" t="str">
        <f>+IF(ISBLANK('Funding Info'!E25),"",'Funding Info'!E25)</f>
        <v>6/12ths</v>
      </c>
      <c r="F21" s="104" t="str">
        <f>+IF(ISBLANK('Funding Info'!JE25),"",'Funding Info'!JE25)</f>
        <v/>
      </c>
      <c r="G21" s="104" t="str">
        <f>+IF(ISBLANK('Funding Info'!JF25),"",'Funding Info'!JF25)</f>
        <v/>
      </c>
      <c r="H21" s="104">
        <f>+IF(ISBLANK('Funding Info'!JG25),"",'Funding Info'!JG25)</f>
        <v>0</v>
      </c>
      <c r="I21" s="95" t="str">
        <f>+IF(ISBLANK('Funding Info'!MQ25),"",'Funding Info'!MQ25)</f>
        <v/>
      </c>
      <c r="J21" s="102">
        <f>+IF(ISBLANK('Funding Info'!F25),"",'Funding Info'!F25)</f>
        <v>43555</v>
      </c>
    </row>
    <row r="22" spans="1:10">
      <c r="A22" s="166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6">
        <f>+IF(ISBLANK('Funding Info'!C26),"",'Funding Info'!C26)+30</f>
        <v>830</v>
      </c>
      <c r="D22" s="96" t="str">
        <f>+IF(ISBLANK('Funding Info'!D26),"",'Funding Info'!D26)</f>
        <v>1/1/18-12/31/18</v>
      </c>
      <c r="E22" s="96" t="str">
        <f>+IF(ISBLANK('Funding Info'!E26),"",'Funding Info'!E26)</f>
        <v>-</v>
      </c>
      <c r="F22" s="104" t="str">
        <f>+IF(ISBLANK('Funding Info'!JE26),"",'Funding Info'!JE26)</f>
        <v/>
      </c>
      <c r="G22" s="104" t="str">
        <f>+IF(ISBLANK('Funding Info'!JF26),"",'Funding Info'!JF26)</f>
        <v/>
      </c>
      <c r="H22" s="104">
        <f>+IF(ISBLANK('Funding Info'!JG26),"",'Funding Info'!JG26)</f>
        <v>0</v>
      </c>
      <c r="I22" s="95" t="str">
        <f>+IF(ISBLANK('Funding Info'!MQ26),"",'Funding Info'!MQ26)</f>
        <v/>
      </c>
      <c r="J22" s="102">
        <f>+IF(ISBLANK('Funding Info'!F26),"",'Funding Info'!F26)</f>
        <v>43555</v>
      </c>
    </row>
    <row r="23" spans="1:10">
      <c r="A23" s="166" t="str">
        <f>+IF(ISBLANK('Funding Info'!A27),"",'Funding Info'!A27)</f>
        <v>Radon Outreach</v>
      </c>
      <c r="B23" s="96">
        <f>+IF(ISBLANK('Funding Info'!B27),"",'Funding Info'!B27)</f>
        <v>150327</v>
      </c>
      <c r="C23" s="96">
        <f>+IF(ISBLANK('Funding Info'!C27),"",'Funding Info'!C27)+30</f>
        <v>830</v>
      </c>
      <c r="D23" s="96" t="str">
        <f>+IF(ISBLANK('Funding Info'!D27),"",'Funding Info'!D27)</f>
        <v>1/1/18-12/31/18</v>
      </c>
      <c r="E23" s="96" t="str">
        <f>+IF(ISBLANK('Funding Info'!E27),"",'Funding Info'!E27)</f>
        <v>-</v>
      </c>
      <c r="F23" s="104" t="str">
        <f>+IF(ISBLANK('Funding Info'!JE27),"",'Funding Info'!JE27)</f>
        <v/>
      </c>
      <c r="G23" s="104" t="str">
        <f>+IF(ISBLANK('Funding Info'!JF27),"",'Funding Info'!JF27)</f>
        <v/>
      </c>
      <c r="H23" s="104">
        <f>+IF(ISBLANK('Funding Info'!JG27),"",'Funding Info'!JG27)</f>
        <v>0</v>
      </c>
      <c r="I23" s="95" t="str">
        <f>+IF(ISBLANK('Funding Info'!MQ27),"",'Funding Info'!MQ27)</f>
        <v/>
      </c>
      <c r="J23" s="102">
        <f>+IF(ISBLANK('Funding Info'!F27),"",'Funding Info'!F27)</f>
        <v>43555</v>
      </c>
    </row>
    <row r="24" spans="1:10">
      <c r="A24" s="166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6">
        <f>+IF(ISBLANK('Funding Info'!C28),"",'Funding Info'!C28)+30</f>
        <v>830</v>
      </c>
      <c r="D24" s="96" t="str">
        <f>+IF(ISBLANK('Funding Info'!D28),"",'Funding Info'!D28)</f>
        <v>1/1/18-12/31/18</v>
      </c>
      <c r="E24" s="96" t="str">
        <f>+IF(ISBLANK('Funding Info'!E28),"",'Funding Info'!E28)</f>
        <v>-</v>
      </c>
      <c r="F24" s="104">
        <f>+IF(ISBLANK('Funding Info'!JE28),"",'Funding Info'!JE28)</f>
        <v>6991</v>
      </c>
      <c r="G24" s="104" t="str">
        <f>+IF(ISBLANK('Funding Info'!JF28),"",'Funding Info'!JF28)</f>
        <v/>
      </c>
      <c r="H24" s="104">
        <f>+IF(ISBLANK('Funding Info'!JG28),"",'Funding Info'!JG28)</f>
        <v>6991</v>
      </c>
      <c r="I24" s="95" t="str">
        <f>+IF(ISBLANK('Funding Info'!MQ28),"",'Funding Info'!MQ28)</f>
        <v>Obj Auto Locked; Not negotiated</v>
      </c>
      <c r="J24" s="102">
        <f>+IF(ISBLANK('Funding Info'!F28),"",'Funding Info'!F28)</f>
        <v>43555</v>
      </c>
    </row>
    <row r="25" spans="1:10">
      <c r="A25" s="166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6">
        <f>+IF(ISBLANK('Funding Info'!C29),"",'Funding Info'!C29)+30</f>
        <v>830</v>
      </c>
      <c r="D25" s="96" t="str">
        <f>+IF(ISBLANK('Funding Info'!D29),"",'Funding Info'!D29)</f>
        <v>1/1/18-12/31/18</v>
      </c>
      <c r="E25" s="96" t="str">
        <f>+IF(ISBLANK('Funding Info'!E29),"",'Funding Info'!E29)</f>
        <v>-</v>
      </c>
      <c r="F25" s="104" t="str">
        <f>+IF(ISBLANK('Funding Info'!JE29),"",'Funding Info'!JE29)</f>
        <v/>
      </c>
      <c r="G25" s="104" t="str">
        <f>+IF(ISBLANK('Funding Info'!JF29),"",'Funding Info'!JF29)</f>
        <v/>
      </c>
      <c r="H25" s="104">
        <f>+IF(ISBLANK('Funding Info'!JG29),"",'Funding Info'!JG29)</f>
        <v>0</v>
      </c>
      <c r="I25" s="95" t="str">
        <f>+IF(ISBLANK('Funding Info'!MQ29),"",'Funding Info'!MQ29)</f>
        <v/>
      </c>
      <c r="J25" s="102">
        <f>+IF(ISBLANK('Funding Info'!F29),"",'Funding Info'!F29)</f>
        <v>43555</v>
      </c>
    </row>
    <row r="26" spans="1:10">
      <c r="A26" s="166" t="str">
        <f>+IF(ISBLANK('Funding Info'!A30),"",'Funding Info'!A30)</f>
        <v>TPCP-COM-INTRVN-LHD</v>
      </c>
      <c r="B26" s="96">
        <f>+IF(ISBLANK('Funding Info'!B30),"",'Funding Info'!B30)</f>
        <v>181010</v>
      </c>
      <c r="C26" s="96">
        <f>+IF(ISBLANK('Funding Info'!C30),"",'Funding Info'!C30)+30</f>
        <v>830</v>
      </c>
      <c r="D26" s="96" t="str">
        <f>+IF(ISBLANK('Funding Info'!D30),"",'Funding Info'!D30)</f>
        <v>1/1/18-12/31/18</v>
      </c>
      <c r="E26" s="96" t="str">
        <f>+IF(ISBLANK('Funding Info'!E30),"",'Funding Info'!E30)</f>
        <v>-</v>
      </c>
      <c r="F26" s="104" t="str">
        <f>+IF(ISBLANK('Funding Info'!JE30),"",'Funding Info'!JE30)</f>
        <v/>
      </c>
      <c r="G26" s="104" t="str">
        <f>+IF(ISBLANK('Funding Info'!JF30),"",'Funding Info'!JF30)</f>
        <v/>
      </c>
      <c r="H26" s="104">
        <f>+IF(ISBLANK('Funding Info'!JG30),"",'Funding Info'!JG30)</f>
        <v>0</v>
      </c>
      <c r="I26" s="95" t="str">
        <f>+IF(ISBLANK('Funding Info'!MQ30),"",'Funding Info'!MQ30)</f>
        <v/>
      </c>
      <c r="J26" s="102">
        <f>+IF(ISBLANK('Funding Info'!F30),"",'Funding Info'!F30)</f>
        <v>43555</v>
      </c>
    </row>
    <row r="27" spans="1:10">
      <c r="A27" s="166" t="str">
        <f>+IF(ISBLANK('Funding Info'!A31),"",'Funding Info'!A31)</f>
        <v>TPCP-WIS-WINS</v>
      </c>
      <c r="B27" s="96">
        <f>+IF(ISBLANK('Funding Info'!B31),"",'Funding Info'!B31)</f>
        <v>181004</v>
      </c>
      <c r="C27" s="96">
        <f>+IF(ISBLANK('Funding Info'!C31),"",'Funding Info'!C31)+30</f>
        <v>830</v>
      </c>
      <c r="D27" s="96" t="str">
        <f>+IF(ISBLANK('Funding Info'!D31),"",'Funding Info'!D31)</f>
        <v>1/1/18-12/31/18</v>
      </c>
      <c r="E27" s="96" t="str">
        <f>+IF(ISBLANK('Funding Info'!E31),"",'Funding Info'!E31)</f>
        <v>-</v>
      </c>
      <c r="F27" s="104" t="str">
        <f>+IF(ISBLANK('Funding Info'!JE31),"",'Funding Info'!JE31)</f>
        <v/>
      </c>
      <c r="G27" s="104" t="str">
        <f>+IF(ISBLANK('Funding Info'!JF31),"",'Funding Info'!JF31)</f>
        <v/>
      </c>
      <c r="H27" s="104">
        <f>+IF(ISBLANK('Funding Info'!JG31),"",'Funding Info'!JG31)</f>
        <v>0</v>
      </c>
      <c r="I27" s="95" t="str">
        <f>+IF(ISBLANK('Funding Info'!MQ31),"",'Funding Info'!MQ31)</f>
        <v/>
      </c>
      <c r="J27" s="102">
        <f>+IF(ISBLANK('Funding Info'!F31),"",'Funding Info'!F31)</f>
        <v>43555</v>
      </c>
    </row>
    <row r="28" spans="1:10">
      <c r="A28" s="166" t="str">
        <f>+IF(ISBLANK('Funding Info'!A32),"",'Funding Info'!A32)</f>
        <v>WIC Farmers Market</v>
      </c>
      <c r="B28" s="96">
        <f>+IF(ISBLANK('Funding Info'!B32),"",'Funding Info'!B32)</f>
        <v>154720</v>
      </c>
      <c r="C28" s="96">
        <f>+IF(ISBLANK('Funding Info'!C32),"",'Funding Info'!C32)+30</f>
        <v>830</v>
      </c>
      <c r="D28" s="96" t="str">
        <f>+IF(ISBLANK('Funding Info'!D32),"",'Funding Info'!D32)</f>
        <v>1/1/18-12/31/18</v>
      </c>
      <c r="E28" s="96" t="str">
        <f>+IF(ISBLANK('Funding Info'!E32),"",'Funding Info'!E32)</f>
        <v>-</v>
      </c>
      <c r="F28" s="104">
        <f>+IF(ISBLANK('Funding Info'!JE32),"",'Funding Info'!JE32)</f>
        <v>2515</v>
      </c>
      <c r="G28" s="104" t="str">
        <f>+IF(ISBLANK('Funding Info'!JF32),"",'Funding Info'!JF32)</f>
        <v/>
      </c>
      <c r="H28" s="104">
        <f>+IF(ISBLANK('Funding Info'!JG32),"",'Funding Info'!JG32)</f>
        <v>2515</v>
      </c>
      <c r="I28" s="95" t="str">
        <f>+IF(ISBLANK('Funding Info'!MQ32),"",'Funding Info'!MQ32)</f>
        <v/>
      </c>
      <c r="J28" s="102">
        <f>+IF(ISBLANK('Funding Info'!F32),"",'Funding Info'!F32)</f>
        <v>43555</v>
      </c>
    </row>
    <row r="29" spans="1:10">
      <c r="A29" s="166" t="str">
        <f>+IF(ISBLANK('Funding Info'!A33),"",'Funding Info'!A33)</f>
        <v>WIC Peer Counseling</v>
      </c>
      <c r="B29" s="96">
        <f>+IF(ISBLANK('Funding Info'!B33),"",'Funding Info'!B33)</f>
        <v>154760</v>
      </c>
      <c r="C29" s="96">
        <f>+IF(ISBLANK('Funding Info'!C33),"",'Funding Info'!C33)+30</f>
        <v>830</v>
      </c>
      <c r="D29" s="96" t="str">
        <f>+IF(ISBLANK('Funding Info'!D33),"",'Funding Info'!D33)</f>
        <v>1/1/18-12/31/18</v>
      </c>
      <c r="E29" s="96" t="str">
        <f>+IF(ISBLANK('Funding Info'!E33),"",'Funding Info'!E33)</f>
        <v>-</v>
      </c>
      <c r="F29" s="104">
        <f>+IF(ISBLANK('Funding Info'!JE33),"",'Funding Info'!JE33)</f>
        <v>3205</v>
      </c>
      <c r="G29" s="104" t="str">
        <f>+IF(ISBLANK('Funding Info'!JF33),"",'Funding Info'!JF33)</f>
        <v/>
      </c>
      <c r="H29" s="104">
        <f>+IF(ISBLANK('Funding Info'!JG33),"",'Funding Info'!JG33)</f>
        <v>3205</v>
      </c>
      <c r="I29" s="95" t="str">
        <f>+IF(ISBLANK('Funding Info'!MQ33),"",'Funding Info'!MQ33)</f>
        <v/>
      </c>
      <c r="J29" s="102">
        <f>+IF(ISBLANK('Funding Info'!F33),"",'Funding Info'!F33)</f>
        <v>43555</v>
      </c>
    </row>
    <row r="30" spans="1:10">
      <c r="A30" s="166" t="str">
        <f>+IF(ISBLANK('Funding Info'!A35),"",'Funding Info'!A35)</f>
        <v>WIC Special Projects</v>
      </c>
      <c r="B30" s="96">
        <f>+IF(ISBLANK('Funding Info'!B35),"",'Funding Info'!B35)</f>
        <v>154745</v>
      </c>
      <c r="C30" s="96">
        <f>+IF(ISBLANK('Funding Info'!C35),"",'Funding Info'!C35)+30</f>
        <v>830</v>
      </c>
      <c r="D30" s="96" t="str">
        <f>+IF(ISBLANK('Funding Info'!D35),"",'Funding Info'!D35)</f>
        <v>1/1/18-12/31/18</v>
      </c>
      <c r="E30" s="96" t="str">
        <f>+IF(ISBLANK('Funding Info'!E35),"",'Funding Info'!E35)</f>
        <v>9/12ths</v>
      </c>
      <c r="F30" s="104" t="str">
        <f>+IF(ISBLANK('Funding Info'!JE35),"",'Funding Info'!JE35)</f>
        <v/>
      </c>
      <c r="G30" s="104" t="str">
        <f>+IF(ISBLANK('Funding Info'!JF35),"",'Funding Info'!JF35)</f>
        <v/>
      </c>
      <c r="H30" s="104">
        <f>+IF(ISBLANK('Funding Info'!JG35),"",'Funding Info'!JG35)</f>
        <v>0</v>
      </c>
      <c r="I30" s="95" t="str">
        <f>+IF(ISBLANK('Funding Info'!MQ35),"",'Funding Info'!MQ35)</f>
        <v/>
      </c>
      <c r="J30" s="102">
        <f>+IF(ISBLANK('Funding Info'!F35),"",'Funding Info'!F35)</f>
        <v>43555</v>
      </c>
    </row>
    <row r="31" spans="1:10">
      <c r="A31" s="166" t="str">
        <f>+IF(ISBLANK('Funding Info'!A36),"",'Funding Info'!A36)</f>
        <v>WIC Total Grant</v>
      </c>
      <c r="B31" s="96">
        <f>+IF(ISBLANK('Funding Info'!B36),"",'Funding Info'!B36)</f>
        <v>154710</v>
      </c>
      <c r="C31" s="96">
        <f>+IF(ISBLANK('Funding Info'!C36),"",'Funding Info'!C36)+30</f>
        <v>830</v>
      </c>
      <c r="D31" s="96" t="str">
        <f>+IF(ISBLANK('Funding Info'!D36),"",'Funding Info'!D36)</f>
        <v>1/1/18-12/31/18</v>
      </c>
      <c r="E31" s="96" t="str">
        <f>+IF(ISBLANK('Funding Info'!E36),"",'Funding Info'!E36)</f>
        <v>9/12ths</v>
      </c>
      <c r="F31" s="104">
        <f>+IF(ISBLANK('Funding Info'!JE36),"",'Funding Info'!JE36)</f>
        <v>322067</v>
      </c>
      <c r="G31" s="104">
        <f>+IF(ISBLANK('Funding Info'!JF36),"",'Funding Info'!JF36)</f>
        <v>15328</v>
      </c>
      <c r="H31" s="104">
        <f>+IF(ISBLANK('Funding Info'!JG36),"",'Funding Info'!JG36)</f>
        <v>337395</v>
      </c>
      <c r="I31" s="95" t="str">
        <f>+IF(ISBLANK('Funding Info'!MQ36),"",'Funding Info'!MQ36)</f>
        <v>Negotiation Complete</v>
      </c>
      <c r="J31" s="102">
        <f>+IF(ISBLANK('Funding Info'!F36),"",'Funding Info'!F36)</f>
        <v>43555</v>
      </c>
    </row>
    <row r="32" spans="1:10">
      <c r="A32" s="166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6">
        <f>+IF(ISBLANK('Funding Info'!C37),"",'Funding Info'!C37)+30</f>
        <v>830</v>
      </c>
      <c r="D32" s="96" t="str">
        <f>+IF(ISBLANK('Funding Info'!D37),"",'Funding Info'!D37)</f>
        <v>7/1/17-6/30/18</v>
      </c>
      <c r="E32" s="96" t="str">
        <f>+IF(ISBLANK('Funding Info'!E37),"",'Funding Info'!E37)</f>
        <v>-</v>
      </c>
      <c r="F32" s="104" t="str">
        <f>+IF(ISBLANK('Funding Info'!JE37),"",'Funding Info'!JE37)</f>
        <v/>
      </c>
      <c r="G32" s="104" t="str">
        <f>+IF(ISBLANK('Funding Info'!JF37),"",'Funding Info'!JF37)</f>
        <v/>
      </c>
      <c r="H32" s="104">
        <f>+IF(ISBLANK('Funding Info'!JG37),"",'Funding Info'!JG37)</f>
        <v>0</v>
      </c>
      <c r="I32" s="95" t="str">
        <f>+IF(ISBLANK('Funding Info'!MQ37),"",'Funding Info'!MQ37)</f>
        <v/>
      </c>
      <c r="J32" s="102">
        <f>+IF(ISBLANK('Funding Info'!F37),"",'Funding Info'!F37)</f>
        <v>43371</v>
      </c>
    </row>
    <row r="33" spans="1:10">
      <c r="A33" s="166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6">
        <f>+IF(ISBLANK('Funding Info'!C38),"",'Funding Info'!C38)+30</f>
        <v>730</v>
      </c>
      <c r="D33" s="96" t="str">
        <f>+IF(ISBLANK('Funding Info'!D38),"",'Funding Info'!D38)</f>
        <v>10/1/1X-8/31/1X</v>
      </c>
      <c r="E33" s="96" t="str">
        <f>+IF(ISBLANK('Funding Info'!E38),"",'Funding Info'!E38)</f>
        <v/>
      </c>
      <c r="F33" s="104" t="str">
        <f>+IF(ISBLANK('Funding Info'!JE38),"",'Funding Info'!JE38)</f>
        <v/>
      </c>
      <c r="G33" s="104" t="str">
        <f>+IF(ISBLANK('Funding Info'!JF38),"",'Funding Info'!JF38)</f>
        <v/>
      </c>
      <c r="H33" s="104">
        <f>+IF(ISBLANK('Funding Info'!JG38),"",'Funding Info'!JG38)</f>
        <v>0</v>
      </c>
      <c r="I33" s="95" t="str">
        <f>+IF(ISBLANK('Funding Info'!MQ38),"",'Funding Info'!MQ38)</f>
        <v/>
      </c>
      <c r="J33" s="102" t="str">
        <f>+IF(ISBLANK('Funding Info'!F38),"",'Funding Info'!F38)</f>
        <v>10/30/201X</v>
      </c>
    </row>
    <row r="34" spans="1:10">
      <c r="A34" s="166" t="str">
        <f>+IF(ISBLANK('Funding Info'!A39),"",'Funding Info'!A39)</f>
        <v/>
      </c>
      <c r="B34" s="96" t="str">
        <f>+IF(ISBLANK('Funding Info'!B39),"",'Funding Info'!B39)</f>
        <v/>
      </c>
      <c r="C34" s="96" t="e">
        <f>+IF(ISBLANK('Funding Info'!C39),"",'Funding Info'!C39)+30</f>
        <v>#VALUE!</v>
      </c>
      <c r="D34" s="96" t="str">
        <f>+IF(ISBLANK('Funding Info'!D39),"",'Funding Info'!D39)</f>
        <v/>
      </c>
      <c r="E34" s="96" t="str">
        <f>+IF(ISBLANK('Funding Info'!E39),"",'Funding Info'!E39)</f>
        <v/>
      </c>
      <c r="F34" s="104" t="str">
        <f>+IF(ISBLANK('Funding Info'!JE39),"",'Funding Info'!JE39)</f>
        <v/>
      </c>
      <c r="G34" s="104" t="str">
        <f>+IF(ISBLANK('Funding Info'!JF39),"",'Funding Info'!JF39)</f>
        <v/>
      </c>
      <c r="H34" s="104">
        <f>+IF(ISBLANK('Funding Info'!JG39),"",'Funding Info'!JG39)</f>
        <v>0</v>
      </c>
      <c r="I34" s="95" t="str">
        <f>+IF(ISBLANK('Funding Info'!MQ39),"",'Funding Info'!MQ39)</f>
        <v/>
      </c>
      <c r="J34" s="102" t="str">
        <f>+IF(ISBLANK('Funding Info'!F39),"",'Funding Info'!F39)</f>
        <v/>
      </c>
    </row>
    <row r="35" spans="1:10">
      <c r="A35" s="106"/>
      <c r="F35" s="306" t="s">
        <v>408</v>
      </c>
      <c r="G35" s="307"/>
      <c r="H35" s="105">
        <f>SUM(H5:H34)</f>
        <v>401133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  <row r="42" spans="1:10">
      <c r="J42" s="102"/>
    </row>
  </sheetData>
  <mergeCells count="2">
    <mergeCell ref="A2:J2"/>
    <mergeCell ref="F35:G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90" zoomScaleNormal="90" workbookViewId="0">
      <selection activeCell="A2" sqref="A2:J2"/>
    </sheetView>
  </sheetViews>
  <sheetFormatPr defaultColWidth="9.140625" defaultRowHeight="15"/>
  <cols>
    <col min="1" max="1" width="38" style="90" bestFit="1" customWidth="1"/>
    <col min="2" max="2" width="7.7109375" style="90" bestFit="1" customWidth="1"/>
    <col min="3" max="3" width="9.140625" style="95"/>
    <col min="4" max="4" width="16" style="90" customWidth="1"/>
    <col min="5" max="5" width="8.42578125" style="90" bestFit="1" customWidth="1"/>
    <col min="6" max="6" width="9.28515625" style="90" bestFit="1" customWidth="1"/>
    <col min="7" max="7" width="9.7109375" style="90" bestFit="1" customWidth="1"/>
    <col min="8" max="8" width="11.140625" style="104" bestFit="1" customWidth="1"/>
    <col min="9" max="9" width="20.42578125" style="104" bestFit="1" customWidth="1"/>
    <col min="10" max="10" width="11.5703125" style="90" bestFit="1" customWidth="1"/>
    <col min="11" max="16384" width="9.140625" style="90"/>
  </cols>
  <sheetData>
    <row r="1" spans="1:10">
      <c r="A1" s="106" t="s">
        <v>419</v>
      </c>
    </row>
    <row r="2" spans="1:10" ht="21">
      <c r="A2" s="305" t="s">
        <v>474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170" t="str">
        <f>[1]Overview!B9</f>
        <v>Brown County Health Department</v>
      </c>
      <c r="B3" s="170"/>
      <c r="C3" s="170"/>
      <c r="D3" s="170"/>
      <c r="E3" s="170"/>
      <c r="F3" s="170"/>
      <c r="G3" s="170"/>
      <c r="H3" s="171"/>
      <c r="I3" s="171" t="s">
        <v>418</v>
      </c>
      <c r="J3" s="172">
        <f>[1]Overview!C9</f>
        <v>5</v>
      </c>
    </row>
    <row r="4" spans="1:10" ht="45">
      <c r="A4" s="173" t="s">
        <v>417</v>
      </c>
      <c r="B4" s="173" t="s">
        <v>416</v>
      </c>
      <c r="C4" s="174" t="s">
        <v>415</v>
      </c>
      <c r="D4" s="175" t="s">
        <v>2</v>
      </c>
      <c r="E4" s="175" t="s">
        <v>414</v>
      </c>
      <c r="F4" s="176" t="s">
        <v>413</v>
      </c>
      <c r="G4" s="176" t="s">
        <v>412</v>
      </c>
      <c r="H4" s="176" t="s">
        <v>411</v>
      </c>
      <c r="I4" s="176" t="s">
        <v>410</v>
      </c>
      <c r="J4" s="173" t="s">
        <v>409</v>
      </c>
    </row>
    <row r="5" spans="1:10">
      <c r="A5" s="103" t="str">
        <f>+IF(ISBLANK('Funding Info'!A3),"",'Funding Info'!A3)</f>
        <v>Childhood Lead Consolidated</v>
      </c>
      <c r="B5" s="96">
        <f>+IF(ISBLANK('Funding Info'!B3),"",'Funding Info'!B3)</f>
        <v>157720</v>
      </c>
      <c r="C5" s="95">
        <f>+IF(ISBLANK('Funding Info'!C3),"",'Funding Info'!C3)+30</f>
        <v>830</v>
      </c>
      <c r="D5" s="90" t="str">
        <f>+IF(ISBLANK('Funding Info'!D3),"",'Funding Info'!D3)</f>
        <v>1/1/18-12/31/18</v>
      </c>
      <c r="E5" s="90" t="str">
        <f>+IF(ISBLANK('Funding Info'!E3),"",'Funding Info'!E3)</f>
        <v>6/12ths</v>
      </c>
      <c r="F5" s="104">
        <f>+IF(ISBLANK('Funding Info'!V3),"",'Funding Info'!V3)</f>
        <v>20438</v>
      </c>
      <c r="G5" s="104" t="str">
        <f>+IF(ISBLANK('Funding Info'!W3),"",'Funding Info'!W3)</f>
        <v/>
      </c>
      <c r="H5" s="104">
        <f>+IF(ISBLANK('Funding Info'!X3),"",'Funding Info'!X3)</f>
        <v>20438</v>
      </c>
      <c r="I5" s="95" t="str">
        <f>+IF(ISBLANK('Funding Info'!JO3),"",'Funding Info'!JO3)</f>
        <v>Obj Auto Locked; Not negotiated</v>
      </c>
      <c r="J5" s="102">
        <f>+IF(ISBLANK('Funding Info'!F3),"",'Funding Info'!F3)</f>
        <v>43555</v>
      </c>
    </row>
    <row r="6" spans="1:10">
      <c r="A6" s="103" t="str">
        <f>+IF(ISBLANK('Funding Info'!A5),"",'Funding Info'!A5)</f>
        <v>Family Health - Reproductive Health</v>
      </c>
      <c r="B6" s="96">
        <f>+IF(ISBLANK('Funding Info'!B5),"",'Funding Info'!B5)</f>
        <v>152002</v>
      </c>
      <c r="C6" s="95">
        <f>+IF(ISBLANK('Funding Info'!C5),"",'Funding Info'!C5)+30</f>
        <v>830</v>
      </c>
      <c r="D6" s="90" t="str">
        <f>+IF(ISBLANK('Funding Info'!D5),"",'Funding Info'!D5)</f>
        <v>1/1/18-12/31/18</v>
      </c>
      <c r="E6" s="90" t="str">
        <f>+IF(ISBLANK('Funding Info'!E5),"",'Funding Info'!E5)</f>
        <v>6/12ths</v>
      </c>
      <c r="F6" s="104" t="str">
        <f>+IF(ISBLANK('Funding Info'!V5),"",'Funding Info'!V5)</f>
        <v/>
      </c>
      <c r="G6" s="104" t="str">
        <f>+IF(ISBLANK('Funding Info'!W5),"",'Funding Info'!W5)</f>
        <v/>
      </c>
      <c r="H6" s="104">
        <f>+IF(ISBLANK('Funding Info'!X5),"",'Funding Info'!X5)</f>
        <v>0</v>
      </c>
      <c r="I6" s="95" t="str">
        <f>+IF(ISBLANK('Funding Info'!JO5),"",'Funding Info'!JO5)</f>
        <v/>
      </c>
      <c r="J6" s="102">
        <f>+IF(ISBLANK('Funding Info'!F5),"",'Funding Info'!F5)</f>
        <v>43555</v>
      </c>
    </row>
    <row r="7" spans="1:10">
      <c r="A7" s="103" t="str">
        <f>+IF(ISBLANK('Funding Info'!A7),"",'Funding Info'!A7)</f>
        <v>Family Health - Womens</v>
      </c>
      <c r="B7" s="96">
        <f>+IF(ISBLANK('Funding Info'!B7),"",'Funding Info'!B7)</f>
        <v>152020</v>
      </c>
      <c r="C7" s="95">
        <f>+IF(ISBLANK('Funding Info'!C7),"",'Funding Info'!C7)+30</f>
        <v>830</v>
      </c>
      <c r="D7" s="90" t="str">
        <f>+IF(ISBLANK('Funding Info'!D7),"",'Funding Info'!D7)</f>
        <v>1/1/18-12/31/18</v>
      </c>
      <c r="E7" s="90" t="str">
        <f>+IF(ISBLANK('Funding Info'!E7),"",'Funding Info'!E7)</f>
        <v>6/12ths</v>
      </c>
      <c r="F7" s="104" t="str">
        <f>+IF(ISBLANK('Funding Info'!V7),"",'Funding Info'!V7)</f>
        <v/>
      </c>
      <c r="G7" s="104" t="str">
        <f>+IF(ISBLANK('Funding Info'!W7),"",'Funding Info'!W7)</f>
        <v/>
      </c>
      <c r="H7" s="104">
        <f>+IF(ISBLANK('Funding Info'!X7),"",'Funding Info'!X7)</f>
        <v>0</v>
      </c>
      <c r="I7" s="95" t="str">
        <f>+IF(ISBLANK('Funding Info'!JO7),"",'Funding Info'!JO7)</f>
        <v/>
      </c>
      <c r="J7" s="102">
        <f>+IF(ISBLANK('Funding Info'!F7),"",'Funding Info'!F7)</f>
        <v>43555</v>
      </c>
    </row>
    <row r="8" spans="1:10">
      <c r="A8" s="103" t="str">
        <f>+IF(ISBLANK('Funding Info'!A8),"",'Funding Info'!A8)</f>
        <v>Family Planning - RH</v>
      </c>
      <c r="B8" s="96">
        <f>+IF(ISBLANK('Funding Info'!B8),"",'Funding Info'!B8)</f>
        <v>159321</v>
      </c>
      <c r="C8" s="95">
        <f>+IF(ISBLANK('Funding Info'!C8),"",'Funding Info'!C8)+30</f>
        <v>830</v>
      </c>
      <c r="D8" s="90" t="str">
        <f>+IF(ISBLANK('Funding Info'!D8),"",'Funding Info'!D8)</f>
        <v>1/1/18-12/31/18</v>
      </c>
      <c r="E8" s="90" t="str">
        <f>+IF(ISBLANK('Funding Info'!E8),"",'Funding Info'!E8)</f>
        <v>6/12ths</v>
      </c>
      <c r="F8" s="104" t="str">
        <f>+IF(ISBLANK('Funding Info'!V8),"",'Funding Info'!V8)</f>
        <v/>
      </c>
      <c r="G8" s="104" t="str">
        <f>+IF(ISBLANK('Funding Info'!W8),"",'Funding Info'!W8)</f>
        <v/>
      </c>
      <c r="H8" s="104">
        <f>+IF(ISBLANK('Funding Info'!X8),"",'Funding Info'!X8)</f>
        <v>0</v>
      </c>
      <c r="I8" s="95" t="str">
        <f>+IF(ISBLANK('Funding Info'!JO8),"",'Funding Info'!JO8)</f>
        <v/>
      </c>
      <c r="J8" s="102">
        <f>+IF(ISBLANK('Funding Info'!F8),"",'Funding Info'!F8)</f>
        <v>43555</v>
      </c>
    </row>
    <row r="9" spans="1:10">
      <c r="A9" s="103" t="str">
        <f>+IF(ISBLANK('Funding Info'!A9),"",'Funding Info'!A9)</f>
        <v>Family Planning WI - Stats 253.07(4)(a)</v>
      </c>
      <c r="B9" s="96">
        <f>+IF(ISBLANK('Funding Info'!B9),"",'Funding Info'!B9)</f>
        <v>159327</v>
      </c>
      <c r="C9" s="95">
        <f>+IF(ISBLANK('Funding Info'!C9),"",'Funding Info'!C9)+30</f>
        <v>830</v>
      </c>
      <c r="D9" s="90" t="str">
        <f>+IF(ISBLANK('Funding Info'!D9),"",'Funding Info'!D9)</f>
        <v>1/1/18-12/31/18</v>
      </c>
      <c r="E9" s="90" t="str">
        <f>+IF(ISBLANK('Funding Info'!E9),"",'Funding Info'!E9)</f>
        <v>6/12ths</v>
      </c>
      <c r="F9" s="104" t="str">
        <f>+IF(ISBLANK('Funding Info'!V9),"",'Funding Info'!V9)</f>
        <v/>
      </c>
      <c r="G9" s="104" t="str">
        <f>+IF(ISBLANK('Funding Info'!W9),"",'Funding Info'!W9)</f>
        <v/>
      </c>
      <c r="H9" s="104">
        <f>+IF(ISBLANK('Funding Info'!X9),"",'Funding Info'!X9)</f>
        <v>0</v>
      </c>
      <c r="I9" s="95" t="str">
        <f>+IF(ISBLANK('Funding Info'!JO9),"",'Funding Info'!JO9)</f>
        <v/>
      </c>
      <c r="J9" s="102">
        <f>+IF(ISBLANK('Funding Info'!F9),"",'Funding Info'!F9)</f>
        <v>43555</v>
      </c>
    </row>
    <row r="10" spans="1:10">
      <c r="A10" s="103" t="str">
        <f>+IF(ISBLANK('Funding Info'!A10),"",'Funding Info'!A10)</f>
        <v>HIV Field Staff</v>
      </c>
      <c r="B10" s="96">
        <f>+IF(ISBLANK('Funding Info'!B10),"",'Funding Info'!B10)</f>
        <v>155945</v>
      </c>
      <c r="C10" s="95">
        <f>+IF(ISBLANK('Funding Info'!C10),"",'Funding Info'!C10)+30</f>
        <v>830</v>
      </c>
      <c r="D10" s="90" t="str">
        <f>+IF(ISBLANK('Funding Info'!D10),"",'Funding Info'!D10)</f>
        <v>1/1/18-12/31/18</v>
      </c>
      <c r="E10" s="90" t="str">
        <f>+IF(ISBLANK('Funding Info'!E10),"",'Funding Info'!E10)</f>
        <v>-</v>
      </c>
      <c r="F10" s="104" t="str">
        <f>+IF(ISBLANK('Funding Info'!V10),"",'Funding Info'!V10)</f>
        <v/>
      </c>
      <c r="G10" s="104" t="str">
        <f>+IF(ISBLANK('Funding Info'!W10),"",'Funding Info'!W10)</f>
        <v/>
      </c>
      <c r="H10" s="104">
        <f>+IF(ISBLANK('Funding Info'!X10),"",'Funding Info'!X10)</f>
        <v>0</v>
      </c>
      <c r="I10" s="95" t="str">
        <f>+IF(ISBLANK('Funding Info'!JO10),"",'Funding Info'!JO10)</f>
        <v/>
      </c>
      <c r="J10" s="102">
        <f>+IF(ISBLANK('Funding Info'!F10),"",'Funding Info'!F10)</f>
        <v>43555</v>
      </c>
    </row>
    <row r="11" spans="1:10">
      <c r="A11" s="103" t="str">
        <f>+IF(ISBLANK('Funding Info'!A11),"",'Funding Info'!A11)</f>
        <v>HIV Prevention PS &amp; Linkages</v>
      </c>
      <c r="B11" s="96">
        <f>+IF(ISBLANK('Funding Info'!B11),"",'Funding Info'!B11)</f>
        <v>155957</v>
      </c>
      <c r="C11" s="95">
        <f>+IF(ISBLANK('Funding Info'!C11),"",'Funding Info'!C11)+30</f>
        <v>830</v>
      </c>
      <c r="D11" s="90" t="str">
        <f>+IF(ISBLANK('Funding Info'!D11),"",'Funding Info'!D11)</f>
        <v>1/1/18-12/31/18</v>
      </c>
      <c r="E11" s="90" t="str">
        <f>+IF(ISBLANK('Funding Info'!E11),"",'Funding Info'!E11)</f>
        <v>-</v>
      </c>
      <c r="F11" s="104">
        <f>+IF(ISBLANK('Funding Info'!V11),"",'Funding Info'!V11)</f>
        <v>12000</v>
      </c>
      <c r="G11" s="104" t="str">
        <f>+IF(ISBLANK('Funding Info'!W11),"",'Funding Info'!W11)</f>
        <v/>
      </c>
      <c r="H11" s="104">
        <f>+IF(ISBLANK('Funding Info'!X11),"",'Funding Info'!X11)</f>
        <v>12000</v>
      </c>
      <c r="I11" s="95" t="str">
        <f>+IF(ISBLANK('Funding Info'!JO11),"",'Funding Info'!JO11)</f>
        <v/>
      </c>
      <c r="J11" s="102">
        <f>+IF(ISBLANK('Funding Info'!F11),"",'Funding Info'!F11)</f>
        <v>43555</v>
      </c>
    </row>
    <row r="12" spans="1:10">
      <c r="A12" s="103" t="str">
        <f>+IF(ISBLANK('Funding Info'!A13),"",'Funding Info'!A13)</f>
        <v>HIV Ryan White Link &amp; Retain A</v>
      </c>
      <c r="B12" s="96">
        <f>+IF(ISBLANK('Funding Info'!B13),"",'Funding Info'!B13)</f>
        <v>155948</v>
      </c>
      <c r="C12" s="95">
        <f>+IF(ISBLANK('Funding Info'!C13),"",'Funding Info'!C13)+30</f>
        <v>830</v>
      </c>
      <c r="D12" s="90" t="str">
        <f>+IF(ISBLANK('Funding Info'!D13),"",'Funding Info'!D13)</f>
        <v>1/1/18-12/31/18</v>
      </c>
      <c r="E12" s="90" t="str">
        <f>+IF(ISBLANK('Funding Info'!E13),"",'Funding Info'!E13)</f>
        <v>-</v>
      </c>
      <c r="F12" s="104" t="str">
        <f>+IF(ISBLANK('Funding Info'!V13),"",'Funding Info'!V13)</f>
        <v/>
      </c>
      <c r="G12" s="104" t="str">
        <f>+IF(ISBLANK('Funding Info'!W13),"",'Funding Info'!W13)</f>
        <v/>
      </c>
      <c r="H12" s="104">
        <f>+IF(ISBLANK('Funding Info'!X13),"",'Funding Info'!X13)</f>
        <v>0</v>
      </c>
      <c r="I12" s="95" t="str">
        <f>+IF(ISBLANK('Funding Info'!JO13),"",'Funding Info'!JO13)</f>
        <v/>
      </c>
      <c r="J12" s="102">
        <f>+IF(ISBLANK('Funding Info'!F13),"",'Funding Info'!F13)</f>
        <v>43555</v>
      </c>
    </row>
    <row r="13" spans="1:10">
      <c r="A13" s="103" t="str">
        <f>+IF(ISBLANK('Funding Info'!A14),"",'Funding Info'!A14)</f>
        <v>HIV Ryan White Link &amp; Retain B</v>
      </c>
      <c r="B13" s="96">
        <f>+IF(ISBLANK('Funding Info'!B14),"",'Funding Info'!B14)</f>
        <v>155949</v>
      </c>
      <c r="C13" s="95">
        <f>+IF(ISBLANK('Funding Info'!C14),"",'Funding Info'!C14)+30</f>
        <v>830</v>
      </c>
      <c r="D13" s="90" t="str">
        <f>+IF(ISBLANK('Funding Info'!D14),"",'Funding Info'!D14)</f>
        <v>1/1/18-12/31/18</v>
      </c>
      <c r="E13" s="90" t="str">
        <f>+IF(ISBLANK('Funding Info'!E14),"",'Funding Info'!E14)</f>
        <v>-</v>
      </c>
      <c r="F13" s="104" t="str">
        <f>+IF(ISBLANK('Funding Info'!V14),"",'Funding Info'!V14)</f>
        <v/>
      </c>
      <c r="G13" s="104" t="str">
        <f>+IF(ISBLANK('Funding Info'!W14),"",'Funding Info'!W14)</f>
        <v/>
      </c>
      <c r="H13" s="104">
        <f>+IF(ISBLANK('Funding Info'!X14),"",'Funding Info'!X14)</f>
        <v>0</v>
      </c>
      <c r="I13" s="95" t="str">
        <f>+IF(ISBLANK('Funding Info'!JO14),"",'Funding Info'!JO14)</f>
        <v/>
      </c>
      <c r="J13" s="102">
        <f>+IF(ISBLANK('Funding Info'!F14),"",'Funding Info'!F14)</f>
        <v>43555</v>
      </c>
    </row>
    <row r="14" spans="1:10">
      <c r="A14" s="103" t="str">
        <f>+IF(ISBLANK('Funding Info'!A15),"",'Funding Info'!A15)</f>
        <v>Immunization - Adult</v>
      </c>
      <c r="B14" s="96">
        <f>+IF(ISBLANK('Funding Info'!B15),"",'Funding Info'!B15)</f>
        <v>155032</v>
      </c>
      <c r="C14" s="95">
        <f>+IF(ISBLANK('Funding Info'!C15),"",'Funding Info'!C15)+30</f>
        <v>830</v>
      </c>
      <c r="D14" s="90" t="str">
        <f>+IF(ISBLANK('Funding Info'!D15),"",'Funding Info'!D15)</f>
        <v>5/1/16-6/30/17</v>
      </c>
      <c r="E14" s="90" t="str">
        <f>+IF(ISBLANK('Funding Info'!E15),"",'Funding Info'!E15)</f>
        <v>-</v>
      </c>
      <c r="F14" s="104" t="str">
        <f>+IF(ISBLANK('Funding Info'!V15),"",'Funding Info'!V15)</f>
        <v/>
      </c>
      <c r="G14" s="104" t="str">
        <f>+IF(ISBLANK('Funding Info'!W15),"",'Funding Info'!W15)</f>
        <v/>
      </c>
      <c r="H14" s="104">
        <f>+IF(ISBLANK('Funding Info'!X15),"",'Funding Info'!X15)</f>
        <v>0</v>
      </c>
      <c r="I14" s="95" t="str">
        <f>+IF(ISBLANK('Funding Info'!JO15),"",'Funding Info'!JO15)</f>
        <v/>
      </c>
      <c r="J14" s="102">
        <f>+IF(ISBLANK('Funding Info'!F15),"",'Funding Info'!F15)</f>
        <v>42976</v>
      </c>
    </row>
    <row r="15" spans="1:10">
      <c r="A15" s="103" t="str">
        <f>+IF(ISBLANK('Funding Info'!A16),"",'Funding Info'!A16)</f>
        <v>Immunization Consolidated</v>
      </c>
      <c r="B15" s="96">
        <f>+IF(ISBLANK('Funding Info'!B16),"",'Funding Info'!B16)</f>
        <v>155020</v>
      </c>
      <c r="C15" s="95">
        <f>+IF(ISBLANK('Funding Info'!C16),"",'Funding Info'!C16)+30</f>
        <v>830</v>
      </c>
      <c r="D15" s="90" t="str">
        <f>+IF(ISBLANK('Funding Info'!D16),"",'Funding Info'!D16)</f>
        <v>1/1/18-12/31/18</v>
      </c>
      <c r="E15" s="90" t="str">
        <f>+IF(ISBLANK('Funding Info'!E16),"",'Funding Info'!E16)</f>
        <v>-</v>
      </c>
      <c r="F15" s="104">
        <f>+IF(ISBLANK('Funding Info'!V16),"",'Funding Info'!V16)</f>
        <v>54907</v>
      </c>
      <c r="G15" s="104" t="str">
        <f>+IF(ISBLANK('Funding Info'!W16),"",'Funding Info'!W16)</f>
        <v/>
      </c>
      <c r="H15" s="104">
        <f>+IF(ISBLANK('Funding Info'!X16),"",'Funding Info'!X16)</f>
        <v>54907</v>
      </c>
      <c r="I15" s="95" t="str">
        <f>+IF(ISBLANK('Funding Info'!JO16),"",'Funding Info'!JO16)</f>
        <v>Negotiation Complete</v>
      </c>
      <c r="J15" s="102">
        <f>+IF(ISBLANK('Funding Info'!F16),"",'Funding Info'!F16)</f>
        <v>43555</v>
      </c>
    </row>
    <row r="16" spans="1:10">
      <c r="A16" s="103" t="str">
        <f>+IF(ISBLANK('Funding Info'!A17),"",'Funding Info'!A17)</f>
        <v>Infertility Prevention</v>
      </c>
      <c r="B16" s="96">
        <f>+IF(ISBLANK('Funding Info'!B17),"",'Funding Info'!B17)</f>
        <v>155027</v>
      </c>
      <c r="C16" s="95">
        <f>+IF(ISBLANK('Funding Info'!C17),"",'Funding Info'!C17)+30</f>
        <v>830</v>
      </c>
      <c r="D16" s="90" t="str">
        <f>+IF(ISBLANK('Funding Info'!D17),"",'Funding Info'!D17)</f>
        <v>1/1/18-12/31/18</v>
      </c>
      <c r="E16" s="90" t="str">
        <f>+IF(ISBLANK('Funding Info'!E17),"",'Funding Info'!E17)</f>
        <v>-</v>
      </c>
      <c r="F16" s="104" t="str">
        <f>+IF(ISBLANK('Funding Info'!V17),"",'Funding Info'!V17)</f>
        <v/>
      </c>
      <c r="G16" s="104" t="str">
        <f>+IF(ISBLANK('Funding Info'!W17),"",'Funding Info'!W17)</f>
        <v/>
      </c>
      <c r="H16" s="104">
        <f>+IF(ISBLANK('Funding Info'!X17),"",'Funding Info'!X17)</f>
        <v>0</v>
      </c>
      <c r="I16" s="95" t="str">
        <f>+IF(ISBLANK('Funding Info'!JO17),"",'Funding Info'!JO17)</f>
        <v/>
      </c>
      <c r="J16" s="102">
        <f>+IF(ISBLANK('Funding Info'!F17),"",'Funding Info'!F17)</f>
        <v>43555</v>
      </c>
    </row>
    <row r="17" spans="1:10">
      <c r="A17" s="103" t="str">
        <f>+IF(ISBLANK('Funding Info'!A18),"",'Funding Info'!A18)</f>
        <v>Maternal Child Health - Consolidated</v>
      </c>
      <c r="B17" s="96">
        <f>+IF(ISBLANK('Funding Info'!B18),"",'Funding Info'!B18)</f>
        <v>159320</v>
      </c>
      <c r="C17" s="95">
        <f>+IF(ISBLANK('Funding Info'!C18),"",'Funding Info'!C18)+30</f>
        <v>830</v>
      </c>
      <c r="D17" s="90" t="str">
        <f>+IF(ISBLANK('Funding Info'!D18),"",'Funding Info'!D18)</f>
        <v>1/1/18-12/31/18</v>
      </c>
      <c r="E17" s="90" t="str">
        <f>+IF(ISBLANK('Funding Info'!E18),"",'Funding Info'!E18)</f>
        <v>6/12ths</v>
      </c>
      <c r="F17" s="104">
        <f>+IF(ISBLANK('Funding Info'!V18),"",'Funding Info'!V18)</f>
        <v>90268</v>
      </c>
      <c r="G17" s="104" t="str">
        <f>+IF(ISBLANK('Funding Info'!W18),"",'Funding Info'!W18)</f>
        <v/>
      </c>
      <c r="H17" s="104">
        <f>+IF(ISBLANK('Funding Info'!X18),"",'Funding Info'!X18)</f>
        <v>90268</v>
      </c>
      <c r="I17" s="95" t="str">
        <f>+IF(ISBLANK('Funding Info'!JO18),"",'Funding Info'!JO18)</f>
        <v>Negotiation Complete</v>
      </c>
      <c r="J17" s="102">
        <f>+IF(ISBLANK('Funding Info'!F18),"",'Funding Info'!F18)</f>
        <v>43555</v>
      </c>
    </row>
    <row r="18" spans="1:10" ht="30">
      <c r="A18" s="103" t="str">
        <f>+IF(ISBLANK('Funding Info'!A19),"",'Funding Info'!A19)</f>
        <v>Maternal Child Health - Statewide Performance Based</v>
      </c>
      <c r="B18" s="96">
        <f>+IF(ISBLANK('Funding Info'!B19),"",'Funding Info'!B19)</f>
        <v>159332</v>
      </c>
      <c r="C18" s="95">
        <f>+IF(ISBLANK('Funding Info'!C19),"",'Funding Info'!C19)+30</f>
        <v>830</v>
      </c>
      <c r="D18" s="90" t="str">
        <f>+IF(ISBLANK('Funding Info'!D19),"",'Funding Info'!D19)</f>
        <v>1/1/18-12/31/18</v>
      </c>
      <c r="E18" s="90" t="str">
        <f>+IF(ISBLANK('Funding Info'!E19),"",'Funding Info'!E19)</f>
        <v>-</v>
      </c>
      <c r="F18" s="104" t="str">
        <f>+IF(ISBLANK('Funding Info'!V19),"",'Funding Info'!V19)</f>
        <v/>
      </c>
      <c r="G18" s="104" t="str">
        <f>+IF(ISBLANK('Funding Info'!W19),"",'Funding Info'!W19)</f>
        <v/>
      </c>
      <c r="H18" s="104">
        <f>+IF(ISBLANK('Funding Info'!X19),"",'Funding Info'!X19)</f>
        <v>0</v>
      </c>
      <c r="I18" s="95" t="str">
        <f>+IF(ISBLANK('Funding Info'!JO19),"",'Funding Info'!JO19)</f>
        <v/>
      </c>
      <c r="J18" s="102">
        <f>+IF(ISBLANK('Funding Info'!F19),"",'Funding Info'!F19)</f>
        <v>43555</v>
      </c>
    </row>
    <row r="19" spans="1:10">
      <c r="A19" s="103" t="str">
        <f>+IF(ISBLANK('Funding Info'!A23),"",'Funding Info'!A23)</f>
        <v>Newborn Hearing Screening</v>
      </c>
      <c r="B19" s="96">
        <f>+IF(ISBLANK('Funding Info'!B23),"",'Funding Info'!B23)</f>
        <v>115002</v>
      </c>
      <c r="C19" s="95">
        <f>+IF(ISBLANK('Funding Info'!C23),"",'Funding Info'!C23)+30</f>
        <v>830</v>
      </c>
      <c r="D19" s="90" t="str">
        <f>+IF(ISBLANK('Funding Info'!D23),"",'Funding Info'!D23)</f>
        <v>4/1/17-3/30/18</v>
      </c>
      <c r="E19" s="90" t="str">
        <f>+IF(ISBLANK('Funding Info'!E23),"",'Funding Info'!E23)</f>
        <v>-</v>
      </c>
      <c r="F19" s="104" t="str">
        <f>+IF(ISBLANK('Funding Info'!V23),"",'Funding Info'!V23)</f>
        <v/>
      </c>
      <c r="G19" s="104" t="str">
        <f>+IF(ISBLANK('Funding Info'!W23),"",'Funding Info'!W23)</f>
        <v/>
      </c>
      <c r="H19" s="104">
        <f>+IF(ISBLANK('Funding Info'!X23),"",'Funding Info'!X23)</f>
        <v>0</v>
      </c>
      <c r="I19" s="95" t="str">
        <f>+IF(ISBLANK('Funding Info'!JO23),"",'Funding Info'!JO23)</f>
        <v/>
      </c>
      <c r="J19" s="102">
        <f>+IF(ISBLANK('Funding Info'!F23),"",'Funding Info'!F23)</f>
        <v>43279</v>
      </c>
    </row>
    <row r="20" spans="1:10">
      <c r="A20" s="103" t="str">
        <f>+IF(ISBLANK('Funding Info'!A24),"",'Funding Info'!A24)</f>
        <v>Oral Health Fluoride Mouthrinse</v>
      </c>
      <c r="B20" s="96">
        <f>+IF(ISBLANK('Funding Info'!B24),"",'Funding Info'!B24)</f>
        <v>151735</v>
      </c>
      <c r="C20" s="95">
        <f>+IF(ISBLANK('Funding Info'!C24),"",'Funding Info'!C24)+30</f>
        <v>830</v>
      </c>
      <c r="D20" s="90" t="str">
        <f>+IF(ISBLANK('Funding Info'!D24),"",'Funding Info'!D24)</f>
        <v>1/1/18-12/31/18</v>
      </c>
      <c r="E20" s="90" t="str">
        <f>+IF(ISBLANK('Funding Info'!E24),"",'Funding Info'!E24)</f>
        <v>6/12ths</v>
      </c>
      <c r="F20" s="104" t="str">
        <f>+IF(ISBLANK('Funding Info'!V24),"",'Funding Info'!V24)</f>
        <v/>
      </c>
      <c r="G20" s="104" t="str">
        <f>+IF(ISBLANK('Funding Info'!W24),"",'Funding Info'!W24)</f>
        <v/>
      </c>
      <c r="H20" s="104">
        <f>+IF(ISBLANK('Funding Info'!X24),"",'Funding Info'!X24)</f>
        <v>0</v>
      </c>
      <c r="I20" s="95" t="str">
        <f>+IF(ISBLANK('Funding Info'!JO24),"",'Funding Info'!JO24)</f>
        <v/>
      </c>
      <c r="J20" s="102">
        <f>+IF(ISBLANK('Funding Info'!F24),"",'Funding Info'!F24)</f>
        <v>43555</v>
      </c>
    </row>
    <row r="21" spans="1:10">
      <c r="A21" s="103" t="str">
        <f>+IF(ISBLANK('Funding Info'!A25),"",'Funding Info'!A25)</f>
        <v>Oral Health Fluoride Supplement</v>
      </c>
      <c r="B21" s="96">
        <f>+IF(ISBLANK('Funding Info'!B25),"",'Funding Info'!B25)</f>
        <v>151734</v>
      </c>
      <c r="C21" s="95">
        <f>+IF(ISBLANK('Funding Info'!C25),"",'Funding Info'!C25)+30</f>
        <v>830</v>
      </c>
      <c r="D21" s="90" t="str">
        <f>+IF(ISBLANK('Funding Info'!D25),"",'Funding Info'!D25)</f>
        <v>1/1/18-12/31/18</v>
      </c>
      <c r="E21" s="90" t="str">
        <f>+IF(ISBLANK('Funding Info'!E25),"",'Funding Info'!E25)</f>
        <v>6/12ths</v>
      </c>
      <c r="F21" s="104" t="str">
        <f>+IF(ISBLANK('Funding Info'!V25),"",'Funding Info'!V25)</f>
        <v/>
      </c>
      <c r="G21" s="104" t="str">
        <f>+IF(ISBLANK('Funding Info'!W25),"",'Funding Info'!W25)</f>
        <v/>
      </c>
      <c r="H21" s="104">
        <f>+IF(ISBLANK('Funding Info'!X25),"",'Funding Info'!X25)</f>
        <v>0</v>
      </c>
      <c r="I21" s="95" t="str">
        <f>+IF(ISBLANK('Funding Info'!JO25),"",'Funding Info'!JO25)</f>
        <v/>
      </c>
      <c r="J21" s="102">
        <f>+IF(ISBLANK('Funding Info'!F25),"",'Funding Info'!F25)</f>
        <v>43555</v>
      </c>
    </row>
    <row r="22" spans="1:10" ht="30">
      <c r="A22" s="103" t="str">
        <f>+IF(ISBLANK('Funding Info'!A26),"",'Funding Info'!A26)</f>
        <v>Personal Responsibility Education Program</v>
      </c>
      <c r="B22" s="96">
        <f>+IF(ISBLANK('Funding Info'!B26),"",'Funding Info'!B26)</f>
        <v>159354</v>
      </c>
      <c r="C22" s="95">
        <f>+IF(ISBLANK('Funding Info'!C26),"",'Funding Info'!C26)+30</f>
        <v>830</v>
      </c>
      <c r="D22" s="90" t="str">
        <f>+IF(ISBLANK('Funding Info'!D26),"",'Funding Info'!D26)</f>
        <v>1/1/18-12/31/18</v>
      </c>
      <c r="E22" s="90" t="str">
        <f>+IF(ISBLANK('Funding Info'!E26),"",'Funding Info'!E26)</f>
        <v>-</v>
      </c>
      <c r="F22" s="104" t="str">
        <f>+IF(ISBLANK('Funding Info'!V26),"",'Funding Info'!V26)</f>
        <v/>
      </c>
      <c r="G22" s="104" t="str">
        <f>+IF(ISBLANK('Funding Info'!W26),"",'Funding Info'!W26)</f>
        <v/>
      </c>
      <c r="H22" s="104">
        <f>+IF(ISBLANK('Funding Info'!X26),"",'Funding Info'!X26)</f>
        <v>0</v>
      </c>
      <c r="I22" s="95" t="str">
        <f>+IF(ISBLANK('Funding Info'!JO26),"",'Funding Info'!JO26)</f>
        <v/>
      </c>
      <c r="J22" s="102">
        <f>+IF(ISBLANK('Funding Info'!F26),"",'Funding Info'!F26)</f>
        <v>43555</v>
      </c>
    </row>
    <row r="23" spans="1:10">
      <c r="A23" s="103" t="str">
        <f>+IF(ISBLANK('Funding Info'!A27),"",'Funding Info'!A27)</f>
        <v>Radon Outreach</v>
      </c>
      <c r="B23" s="96">
        <f>+IF(ISBLANK('Funding Info'!B27),"",'Funding Info'!B27)</f>
        <v>150327</v>
      </c>
      <c r="C23" s="95">
        <f>+IF(ISBLANK('Funding Info'!C27),"",'Funding Info'!C27)+30</f>
        <v>830</v>
      </c>
      <c r="D23" s="90" t="str">
        <f>+IF(ISBLANK('Funding Info'!D27),"",'Funding Info'!D27)</f>
        <v>1/1/18-12/31/18</v>
      </c>
      <c r="E23" s="90" t="str">
        <f>+IF(ISBLANK('Funding Info'!E27),"",'Funding Info'!E27)</f>
        <v>-</v>
      </c>
      <c r="F23" s="104" t="str">
        <f>+IF(ISBLANK('Funding Info'!V27),"",'Funding Info'!V27)</f>
        <v/>
      </c>
      <c r="G23" s="104" t="str">
        <f>+IF(ISBLANK('Funding Info'!W27),"",'Funding Info'!W27)</f>
        <v/>
      </c>
      <c r="H23" s="104">
        <f>+IF(ISBLANK('Funding Info'!X27),"",'Funding Info'!X27)</f>
        <v>0</v>
      </c>
      <c r="I23" s="95" t="str">
        <f>+IF(ISBLANK('Funding Info'!JO27),"",'Funding Info'!JO27)</f>
        <v/>
      </c>
      <c r="J23" s="102">
        <f>+IF(ISBLANK('Funding Info'!F27),"",'Funding Info'!F27)</f>
        <v>43555</v>
      </c>
    </row>
    <row r="24" spans="1:10">
      <c r="A24" s="103" t="str">
        <f>+IF(ISBLANK('Funding Info'!A28),"",'Funding Info'!A28)</f>
        <v>Radon Regional Information Centers</v>
      </c>
      <c r="B24" s="96">
        <f>+IF(ISBLANK('Funding Info'!B28),"",'Funding Info'!B28)</f>
        <v>150321</v>
      </c>
      <c r="C24" s="95">
        <f>+IF(ISBLANK('Funding Info'!C28),"",'Funding Info'!C28)+30</f>
        <v>830</v>
      </c>
      <c r="D24" s="90" t="str">
        <f>+IF(ISBLANK('Funding Info'!D28),"",'Funding Info'!D28)</f>
        <v>1/1/18-12/31/18</v>
      </c>
      <c r="E24" s="90" t="str">
        <f>+IF(ISBLANK('Funding Info'!E28),"",'Funding Info'!E28)</f>
        <v>-</v>
      </c>
      <c r="F24" s="104" t="str">
        <f>+IF(ISBLANK('Funding Info'!V28),"",'Funding Info'!V28)</f>
        <v/>
      </c>
      <c r="G24" s="104" t="str">
        <f>+IF(ISBLANK('Funding Info'!W28),"",'Funding Info'!W28)</f>
        <v/>
      </c>
      <c r="H24" s="104">
        <f>+IF(ISBLANK('Funding Info'!X28),"",'Funding Info'!X28)</f>
        <v>0</v>
      </c>
      <c r="I24" s="95" t="str">
        <f>+IF(ISBLANK('Funding Info'!JO28),"",'Funding Info'!JO28)</f>
        <v/>
      </c>
      <c r="J24" s="102">
        <f>+IF(ISBLANK('Funding Info'!F28),"",'Funding Info'!F28)</f>
        <v>43555</v>
      </c>
    </row>
    <row r="25" spans="1:10">
      <c r="A25" s="103" t="str">
        <f>+IF(ISBLANK('Funding Info'!A29),"",'Funding Info'!A29)</f>
        <v>Regional Radon Information Centers</v>
      </c>
      <c r="B25" s="96">
        <f>+IF(ISBLANK('Funding Info'!B29),"",'Funding Info'!B29)</f>
        <v>103010</v>
      </c>
      <c r="C25" s="95">
        <f>+IF(ISBLANK('Funding Info'!C29),"",'Funding Info'!C29)+30</f>
        <v>830</v>
      </c>
      <c r="D25" s="90" t="str">
        <f>+IF(ISBLANK('Funding Info'!D29),"",'Funding Info'!D29)</f>
        <v>1/1/18-12/31/18</v>
      </c>
      <c r="E25" s="90" t="str">
        <f>+IF(ISBLANK('Funding Info'!E29),"",'Funding Info'!E29)</f>
        <v>-</v>
      </c>
      <c r="F25" s="104" t="str">
        <f>+IF(ISBLANK('Funding Info'!V29),"",'Funding Info'!V29)</f>
        <v/>
      </c>
      <c r="G25" s="104" t="str">
        <f>+IF(ISBLANK('Funding Info'!W29),"",'Funding Info'!W29)</f>
        <v/>
      </c>
      <c r="H25" s="104">
        <f>+IF(ISBLANK('Funding Info'!X29),"",'Funding Info'!X29)</f>
        <v>0</v>
      </c>
      <c r="I25" s="95" t="str">
        <f>+IF(ISBLANK('Funding Info'!JO29),"",'Funding Info'!JO29)</f>
        <v/>
      </c>
      <c r="J25" s="102">
        <f>+IF(ISBLANK('Funding Info'!F29),"",'Funding Info'!F29)</f>
        <v>43555</v>
      </c>
    </row>
    <row r="26" spans="1:10">
      <c r="A26" s="103" t="str">
        <f>+IF(ISBLANK('Funding Info'!A30),"",'Funding Info'!A30)</f>
        <v>TPCP-COM-INTRVN-LHD</v>
      </c>
      <c r="B26" s="96">
        <f>+IF(ISBLANK('Funding Info'!B30),"",'Funding Info'!B30)</f>
        <v>181010</v>
      </c>
      <c r="C26" s="95">
        <f>+IF(ISBLANK('Funding Info'!C30),"",'Funding Info'!C30)+30</f>
        <v>830</v>
      </c>
      <c r="D26" s="90" t="str">
        <f>+IF(ISBLANK('Funding Info'!D30),"",'Funding Info'!D30)</f>
        <v>1/1/18-12/31/18</v>
      </c>
      <c r="E26" s="90" t="str">
        <f>+IF(ISBLANK('Funding Info'!E30),"",'Funding Info'!E30)</f>
        <v>-</v>
      </c>
      <c r="F26" s="104" t="str">
        <f>+IF(ISBLANK('Funding Info'!V30),"",'Funding Info'!V30)</f>
        <v/>
      </c>
      <c r="G26" s="104" t="str">
        <f>+IF(ISBLANK('Funding Info'!W30),"",'Funding Info'!W30)</f>
        <v/>
      </c>
      <c r="H26" s="104">
        <f>+IF(ISBLANK('Funding Info'!X30),"",'Funding Info'!X30)</f>
        <v>0</v>
      </c>
      <c r="I26" s="95" t="str">
        <f>+IF(ISBLANK('Funding Info'!JO30),"",'Funding Info'!JO30)</f>
        <v/>
      </c>
      <c r="J26" s="102">
        <f>+IF(ISBLANK('Funding Info'!F30),"",'Funding Info'!F30)</f>
        <v>43555</v>
      </c>
    </row>
    <row r="27" spans="1:10">
      <c r="A27" s="103" t="str">
        <f>+IF(ISBLANK('Funding Info'!A31),"",'Funding Info'!A31)</f>
        <v>TPCP-WIS-WINS</v>
      </c>
      <c r="B27" s="96">
        <f>+IF(ISBLANK('Funding Info'!B31),"",'Funding Info'!B31)</f>
        <v>181004</v>
      </c>
      <c r="C27" s="95">
        <f>+IF(ISBLANK('Funding Info'!C31),"",'Funding Info'!C31)+30</f>
        <v>830</v>
      </c>
      <c r="D27" s="90" t="str">
        <f>+IF(ISBLANK('Funding Info'!D31),"",'Funding Info'!D31)</f>
        <v>1/1/18-12/31/18</v>
      </c>
      <c r="E27" s="90" t="str">
        <f>+IF(ISBLANK('Funding Info'!E31),"",'Funding Info'!E31)</f>
        <v>-</v>
      </c>
      <c r="F27" s="104" t="str">
        <f>+IF(ISBLANK('Funding Info'!V31),"",'Funding Info'!V31)</f>
        <v/>
      </c>
      <c r="G27" s="104" t="str">
        <f>+IF(ISBLANK('Funding Info'!W31),"",'Funding Info'!W31)</f>
        <v/>
      </c>
      <c r="H27" s="104">
        <f>+IF(ISBLANK('Funding Info'!X31),"",'Funding Info'!X31)</f>
        <v>0</v>
      </c>
      <c r="I27" s="95" t="str">
        <f>+IF(ISBLANK('Funding Info'!JO31),"",'Funding Info'!JO31)</f>
        <v/>
      </c>
      <c r="J27" s="102">
        <f>+IF(ISBLANK('Funding Info'!F31),"",'Funding Info'!F31)</f>
        <v>43555</v>
      </c>
    </row>
    <row r="28" spans="1:10">
      <c r="A28" s="103" t="str">
        <f>+IF(ISBLANK('Funding Info'!A32),"",'Funding Info'!A32)</f>
        <v>WIC Farmers Market</v>
      </c>
      <c r="B28" s="96">
        <f>+IF(ISBLANK('Funding Info'!B32),"",'Funding Info'!B32)</f>
        <v>154720</v>
      </c>
      <c r="C28" s="95">
        <f>+IF(ISBLANK('Funding Info'!C32),"",'Funding Info'!C32)+30</f>
        <v>830</v>
      </c>
      <c r="D28" s="90" t="str">
        <f>+IF(ISBLANK('Funding Info'!D32),"",'Funding Info'!D32)</f>
        <v>1/1/18-12/31/18</v>
      </c>
      <c r="E28" s="90" t="str">
        <f>+IF(ISBLANK('Funding Info'!E32),"",'Funding Info'!E32)</f>
        <v>-</v>
      </c>
      <c r="F28" s="104" t="str">
        <f>+IF(ISBLANK('Funding Info'!V32),"",'Funding Info'!V32)</f>
        <v/>
      </c>
      <c r="G28" s="104" t="str">
        <f>+IF(ISBLANK('Funding Info'!W32),"",'Funding Info'!W32)</f>
        <v/>
      </c>
      <c r="H28" s="104">
        <f>+IF(ISBLANK('Funding Info'!X32),"",'Funding Info'!X32)</f>
        <v>0</v>
      </c>
      <c r="I28" s="95" t="str">
        <f>+IF(ISBLANK('Funding Info'!JO32),"",'Funding Info'!JO32)</f>
        <v/>
      </c>
      <c r="J28" s="102">
        <f>+IF(ISBLANK('Funding Info'!F32),"",'Funding Info'!F32)</f>
        <v>43555</v>
      </c>
    </row>
    <row r="29" spans="1:10">
      <c r="A29" s="103" t="str">
        <f>+IF(ISBLANK('Funding Info'!A33),"",'Funding Info'!A33)</f>
        <v>WIC Peer Counseling</v>
      </c>
      <c r="B29" s="96">
        <f>+IF(ISBLANK('Funding Info'!B33),"",'Funding Info'!B33)</f>
        <v>154760</v>
      </c>
      <c r="C29" s="95">
        <f>+IF(ISBLANK('Funding Info'!C33),"",'Funding Info'!C33)+30</f>
        <v>830</v>
      </c>
      <c r="D29" s="90" t="str">
        <f>+IF(ISBLANK('Funding Info'!D33),"",'Funding Info'!D33)</f>
        <v>1/1/18-12/31/18</v>
      </c>
      <c r="E29" s="90" t="str">
        <f>+IF(ISBLANK('Funding Info'!E33),"",'Funding Info'!E33)</f>
        <v>-</v>
      </c>
      <c r="F29" s="104" t="str">
        <f>+IF(ISBLANK('Funding Info'!V33),"",'Funding Info'!V33)</f>
        <v/>
      </c>
      <c r="G29" s="104" t="str">
        <f>+IF(ISBLANK('Funding Info'!W33),"",'Funding Info'!W33)</f>
        <v/>
      </c>
      <c r="H29" s="104">
        <f>+IF(ISBLANK('Funding Info'!X33),"",'Funding Info'!X33)</f>
        <v>0</v>
      </c>
      <c r="I29" s="95" t="str">
        <f>+IF(ISBLANK('Funding Info'!JO33),"",'Funding Info'!JO33)</f>
        <v/>
      </c>
      <c r="J29" s="102">
        <f>+IF(ISBLANK('Funding Info'!F33),"",'Funding Info'!F33)</f>
        <v>43555</v>
      </c>
    </row>
    <row r="30" spans="1:10">
      <c r="A30" s="103" t="str">
        <f>+IF(ISBLANK('Funding Info'!A35),"",'Funding Info'!A35)</f>
        <v>WIC Special Projects</v>
      </c>
      <c r="B30" s="96">
        <f>+IF(ISBLANK('Funding Info'!B35),"",'Funding Info'!B35)</f>
        <v>154745</v>
      </c>
      <c r="C30" s="95">
        <f>+IF(ISBLANK('Funding Info'!C35),"",'Funding Info'!C35)+30</f>
        <v>830</v>
      </c>
      <c r="D30" s="90" t="str">
        <f>+IF(ISBLANK('Funding Info'!D35),"",'Funding Info'!D35)</f>
        <v>1/1/18-12/31/18</v>
      </c>
      <c r="E30" s="90" t="str">
        <f>+IF(ISBLANK('Funding Info'!E35),"",'Funding Info'!E35)</f>
        <v>9/12ths</v>
      </c>
      <c r="F30" s="104" t="str">
        <f>+IF(ISBLANK('Funding Info'!V35),"",'Funding Info'!V35)</f>
        <v/>
      </c>
      <c r="G30" s="104" t="str">
        <f>+IF(ISBLANK('Funding Info'!W35),"",'Funding Info'!W35)</f>
        <v/>
      </c>
      <c r="H30" s="104">
        <f>+IF(ISBLANK('Funding Info'!X35),"",'Funding Info'!X35)</f>
        <v>0</v>
      </c>
      <c r="I30" s="95" t="str">
        <f>+IF(ISBLANK('Funding Info'!JO35),"",'Funding Info'!JO35)</f>
        <v/>
      </c>
      <c r="J30" s="102">
        <f>+IF(ISBLANK('Funding Info'!F35),"",'Funding Info'!F35)</f>
        <v>43555</v>
      </c>
    </row>
    <row r="31" spans="1:10">
      <c r="A31" s="103" t="str">
        <f>+IF(ISBLANK('Funding Info'!A36),"",'Funding Info'!A36)</f>
        <v>WIC Total Grant</v>
      </c>
      <c r="B31" s="96">
        <f>+IF(ISBLANK('Funding Info'!B36),"",'Funding Info'!B36)</f>
        <v>154710</v>
      </c>
      <c r="C31" s="95">
        <f>+IF(ISBLANK('Funding Info'!C36),"",'Funding Info'!C36)+30</f>
        <v>830</v>
      </c>
      <c r="D31" s="90" t="str">
        <f>+IF(ISBLANK('Funding Info'!D36),"",'Funding Info'!D36)</f>
        <v>1/1/18-12/31/18</v>
      </c>
      <c r="E31" s="90" t="str">
        <f>+IF(ISBLANK('Funding Info'!E36),"",'Funding Info'!E36)</f>
        <v>9/12ths</v>
      </c>
      <c r="F31" s="104" t="str">
        <f>+IF(ISBLANK('Funding Info'!V36),"",'Funding Info'!V36)</f>
        <v/>
      </c>
      <c r="G31" s="104" t="str">
        <f>+IF(ISBLANK('Funding Info'!W36),"",'Funding Info'!W36)</f>
        <v/>
      </c>
      <c r="H31" s="104">
        <f>+IF(ISBLANK('Funding Info'!X36),"",'Funding Info'!X36)</f>
        <v>0</v>
      </c>
      <c r="I31" s="95" t="str">
        <f>+IF(ISBLANK('Funding Info'!JO36),"",'Funding Info'!JO36)</f>
        <v/>
      </c>
      <c r="J31" s="102">
        <f>+IF(ISBLANK('Funding Info'!F36),"",'Funding Info'!F36)</f>
        <v>43555</v>
      </c>
    </row>
    <row r="32" spans="1:10">
      <c r="A32" s="103" t="str">
        <f>+IF(ISBLANK('Funding Info'!A37),"",'Funding Info'!A37)</f>
        <v>Congenital Disorders Program</v>
      </c>
      <c r="B32" s="96">
        <f>+IF(ISBLANK('Funding Info'!B37),"",'Funding Info'!B37)</f>
        <v>128010</v>
      </c>
      <c r="C32" s="95">
        <f>+IF(ISBLANK('Funding Info'!C37),"",'Funding Info'!C37)+30</f>
        <v>830</v>
      </c>
      <c r="D32" s="90" t="str">
        <f>+IF(ISBLANK('Funding Info'!D37),"",'Funding Info'!D37)</f>
        <v>7/1/17-6/30/18</v>
      </c>
      <c r="E32" s="90" t="str">
        <f>+IF(ISBLANK('Funding Info'!E37),"",'Funding Info'!E37)</f>
        <v>-</v>
      </c>
      <c r="F32" s="104" t="str">
        <f>+IF(ISBLANK('Funding Info'!V37),"",'Funding Info'!V37)</f>
        <v/>
      </c>
      <c r="G32" s="104" t="str">
        <f>+IF(ISBLANK('Funding Info'!W37),"",'Funding Info'!W37)</f>
        <v/>
      </c>
      <c r="H32" s="104">
        <f>+IF(ISBLANK('Funding Info'!X37),"",'Funding Info'!X37)</f>
        <v>0</v>
      </c>
      <c r="I32" s="95" t="str">
        <f>+IF(ISBLANK('Funding Info'!JO37),"",'Funding Info'!JO37)</f>
        <v/>
      </c>
      <c r="J32" s="102">
        <f>+IF(ISBLANK('Funding Info'!F37),"",'Funding Info'!F37)</f>
        <v>43371</v>
      </c>
    </row>
    <row r="33" spans="1:10" ht="30">
      <c r="A33" s="103" t="str">
        <f>+IF(ISBLANK('Funding Info'!A38),"",'Funding Info'!A38)</f>
        <v>Preventive Health &amp; Health Services (Oct.1X - Aug. 1X)</v>
      </c>
      <c r="B33" s="96">
        <f>+IF(ISBLANK('Funding Info'!B38),"",'Funding Info'!B38)</f>
        <v>159220</v>
      </c>
      <c r="C33" s="95">
        <f>+IF(ISBLANK('Funding Info'!C38),"",'Funding Info'!C38)+30</f>
        <v>730</v>
      </c>
      <c r="D33" s="90" t="str">
        <f>+IF(ISBLANK('Funding Info'!D38),"",'Funding Info'!D38)</f>
        <v>10/1/1X-8/31/1X</v>
      </c>
      <c r="E33" s="90" t="str">
        <f>+IF(ISBLANK('Funding Info'!E38),"",'Funding Info'!E38)</f>
        <v/>
      </c>
      <c r="F33" s="104" t="str">
        <f>+IF(ISBLANK('Funding Info'!V38),"",'Funding Info'!V38)</f>
        <v/>
      </c>
      <c r="G33" s="104" t="str">
        <f>+IF(ISBLANK('Funding Info'!W38),"",'Funding Info'!W38)</f>
        <v/>
      </c>
      <c r="H33" s="104" t="str">
        <f>+IF(ISBLANK('Funding Info'!X38),"",'Funding Info'!X38)</f>
        <v/>
      </c>
      <c r="I33" s="95" t="str">
        <f>+IF(ISBLANK('Funding Info'!JO38),"",'Funding Info'!JO38)</f>
        <v/>
      </c>
      <c r="J33" s="102" t="str">
        <f>+IF(ISBLANK('Funding Info'!F38),"",'Funding Info'!F38)</f>
        <v>10/30/201X</v>
      </c>
    </row>
    <row r="34" spans="1:10">
      <c r="A34" s="103" t="str">
        <f>+IF(ISBLANK('Funding Info'!A39),"",'Funding Info'!A39)</f>
        <v/>
      </c>
      <c r="B34" s="96" t="str">
        <f>+IF(ISBLANK('Funding Info'!B39),"",'Funding Info'!B39)</f>
        <v/>
      </c>
      <c r="C34" s="95" t="e">
        <f>+IF(ISBLANK('Funding Info'!C39),"",'Funding Info'!C39)+30</f>
        <v>#VALUE!</v>
      </c>
      <c r="D34" s="90" t="str">
        <f>+IF(ISBLANK('Funding Info'!D39),"",'Funding Info'!D39)</f>
        <v/>
      </c>
      <c r="E34" s="90" t="str">
        <f>+IF(ISBLANK('Funding Info'!E39),"",'Funding Info'!E39)</f>
        <v/>
      </c>
      <c r="F34" s="104" t="str">
        <f>+IF(ISBLANK('Funding Info'!V39),"",'Funding Info'!V39)</f>
        <v/>
      </c>
      <c r="G34" s="104" t="str">
        <f>+IF(ISBLANK('Funding Info'!W39),"",'Funding Info'!W39)</f>
        <v/>
      </c>
      <c r="H34" s="104" t="str">
        <f>+IF(ISBLANK('Funding Info'!X39),"",'Funding Info'!X39)</f>
        <v/>
      </c>
      <c r="I34" s="95" t="str">
        <f>+IF(ISBLANK('Funding Info'!JO39),"",'Funding Info'!JO39)</f>
        <v/>
      </c>
      <c r="J34" s="102" t="str">
        <f>+IF(ISBLANK('Funding Info'!F39),"",'Funding Info'!F39)</f>
        <v/>
      </c>
    </row>
    <row r="35" spans="1:10">
      <c r="A35" s="106"/>
      <c r="D35" s="306" t="s">
        <v>408</v>
      </c>
      <c r="E35" s="307"/>
      <c r="F35" s="159"/>
      <c r="G35" s="159"/>
      <c r="H35" s="105">
        <f>SUM(H5:H34)</f>
        <v>177613</v>
      </c>
      <c r="I35" s="110"/>
      <c r="J35" s="102"/>
    </row>
    <row r="36" spans="1:10">
      <c r="J36" s="102"/>
    </row>
    <row r="37" spans="1:10">
      <c r="J37" s="102"/>
    </row>
    <row r="38" spans="1:10">
      <c r="J38" s="102"/>
    </row>
    <row r="39" spans="1:10">
      <c r="J39" s="102"/>
    </row>
    <row r="40" spans="1:10">
      <c r="J40" s="102"/>
    </row>
    <row r="41" spans="1:10">
      <c r="J41" s="102"/>
    </row>
  </sheetData>
  <mergeCells count="2">
    <mergeCell ref="A2:J2"/>
    <mergeCell ref="D35:E35"/>
  </mergeCells>
  <hyperlinks>
    <hyperlink ref="A1" location="Overview!A1" display="Back to Overview"/>
  </hyperlinks>
  <pageMargins left="0.7" right="0.7" top="0.75" bottom="0.75" header="0.3" footer="0.3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X68"/>
  <sheetViews>
    <sheetView topLeftCell="A7" zoomScale="70" zoomScaleNormal="70" workbookViewId="0">
      <pane xSplit="3" topLeftCell="D1" activePane="topRight" state="frozen"/>
      <selection pane="topRight" activeCell="B37" sqref="B37"/>
    </sheetView>
  </sheetViews>
  <sheetFormatPr defaultColWidth="9.140625" defaultRowHeight="12.75"/>
  <cols>
    <col min="1" max="1" width="40.140625" style="99" bestFit="1" customWidth="1"/>
    <col min="2" max="2" width="12.42578125" style="99" bestFit="1" customWidth="1"/>
    <col min="3" max="3" width="7.7109375" style="99" bestFit="1" customWidth="1"/>
    <col min="4" max="4" width="16.42578125" style="99" bestFit="1" customWidth="1"/>
    <col min="5" max="5" width="16.42578125" style="99" customWidth="1"/>
    <col min="6" max="6" width="14.85546875" style="99" bestFit="1" customWidth="1"/>
    <col min="7" max="267" width="12.28515625" style="99" customWidth="1"/>
    <col min="268" max="268" width="12.42578125" style="99" bestFit="1" customWidth="1"/>
    <col min="269" max="269" width="12.5703125" style="99" customWidth="1"/>
    <col min="270" max="355" width="13.28515625" style="214" customWidth="1"/>
    <col min="356" max="16384" width="9.140625" style="99"/>
  </cols>
  <sheetData>
    <row r="1" spans="1:362" s="135" customFormat="1" ht="80.099999999999994" customHeight="1">
      <c r="A1" s="120" t="s">
        <v>417</v>
      </c>
      <c r="B1" s="120" t="s">
        <v>416</v>
      </c>
      <c r="C1" s="121" t="s">
        <v>415</v>
      </c>
      <c r="D1" s="122" t="s">
        <v>2</v>
      </c>
      <c r="E1" s="122" t="s">
        <v>3</v>
      </c>
      <c r="F1" s="94" t="s">
        <v>409</v>
      </c>
      <c r="G1" s="132" t="s">
        <v>402</v>
      </c>
      <c r="H1" s="133"/>
      <c r="I1" s="133"/>
      <c r="J1" s="148" t="s">
        <v>220</v>
      </c>
      <c r="K1" s="148"/>
      <c r="L1" s="148"/>
      <c r="M1" s="133" t="s">
        <v>146</v>
      </c>
      <c r="N1" s="133"/>
      <c r="O1" s="133"/>
      <c r="P1" s="148" t="s">
        <v>302</v>
      </c>
      <c r="Q1" s="148"/>
      <c r="R1" s="148"/>
      <c r="S1" s="133" t="s">
        <v>156</v>
      </c>
      <c r="T1" s="133"/>
      <c r="U1" s="133"/>
      <c r="V1" s="148" t="s">
        <v>195</v>
      </c>
      <c r="W1" s="148"/>
      <c r="X1" s="148"/>
      <c r="Y1" s="133" t="s">
        <v>306</v>
      </c>
      <c r="Z1" s="133"/>
      <c r="AA1" s="133"/>
      <c r="AB1" s="148" t="s">
        <v>309</v>
      </c>
      <c r="AC1" s="148"/>
      <c r="AD1" s="148"/>
      <c r="AE1" s="133" t="s">
        <v>200</v>
      </c>
      <c r="AF1" s="133"/>
      <c r="AG1" s="133"/>
      <c r="AH1" s="148" t="s">
        <v>292</v>
      </c>
      <c r="AI1" s="148"/>
      <c r="AJ1" s="148"/>
      <c r="AK1" s="133" t="s">
        <v>311</v>
      </c>
      <c r="AL1" s="133"/>
      <c r="AM1" s="133"/>
      <c r="AN1" s="157" t="s">
        <v>243</v>
      </c>
      <c r="AO1" s="157"/>
      <c r="AP1" s="157"/>
      <c r="AQ1" s="133" t="s">
        <v>313</v>
      </c>
      <c r="AR1" s="133"/>
      <c r="AS1" s="133"/>
      <c r="AT1" s="148" t="s">
        <v>239</v>
      </c>
      <c r="AU1" s="148"/>
      <c r="AV1" s="148"/>
      <c r="AW1" s="133" t="s">
        <v>241</v>
      </c>
      <c r="AX1" s="133"/>
      <c r="AY1" s="133"/>
      <c r="AZ1" s="148" t="s">
        <v>279</v>
      </c>
      <c r="BA1" s="148"/>
      <c r="BB1" s="148"/>
      <c r="BC1" s="133" t="s">
        <v>198</v>
      </c>
      <c r="BD1" s="133"/>
      <c r="BE1" s="133"/>
      <c r="BF1" s="148" t="s">
        <v>247</v>
      </c>
      <c r="BG1" s="148"/>
      <c r="BH1" s="148"/>
      <c r="BI1" s="133" t="s">
        <v>202</v>
      </c>
      <c r="BJ1" s="133"/>
      <c r="BK1" s="133"/>
      <c r="BL1" s="148" t="s">
        <v>315</v>
      </c>
      <c r="BM1" s="148"/>
      <c r="BN1" s="148"/>
      <c r="BO1" s="133" t="s">
        <v>317</v>
      </c>
      <c r="BP1" s="133"/>
      <c r="BQ1" s="133"/>
      <c r="BR1" s="148" t="s">
        <v>319</v>
      </c>
      <c r="BS1" s="148"/>
      <c r="BT1" s="148"/>
      <c r="BU1" s="133" t="s">
        <v>160</v>
      </c>
      <c r="BV1" s="133"/>
      <c r="BW1" s="133"/>
      <c r="BX1" s="148" t="s">
        <v>204</v>
      </c>
      <c r="BY1" s="148"/>
      <c r="BZ1" s="148"/>
      <c r="CA1" s="133" t="s">
        <v>164</v>
      </c>
      <c r="CB1" s="133"/>
      <c r="CC1" s="133"/>
      <c r="CD1" s="148" t="s">
        <v>280</v>
      </c>
      <c r="CE1" s="148"/>
      <c r="CF1" s="148"/>
      <c r="CG1" s="133" t="s">
        <v>249</v>
      </c>
      <c r="CH1" s="133"/>
      <c r="CI1" s="133"/>
      <c r="CJ1" s="148" t="s">
        <v>251</v>
      </c>
      <c r="CK1" s="148"/>
      <c r="CL1" s="148"/>
      <c r="CM1" s="133" t="s">
        <v>207</v>
      </c>
      <c r="CN1" s="133"/>
      <c r="CO1" s="133"/>
      <c r="CP1" s="148" t="s">
        <v>281</v>
      </c>
      <c r="CQ1" s="148"/>
      <c r="CR1" s="148"/>
      <c r="CS1" s="133" t="s">
        <v>282</v>
      </c>
      <c r="CT1" s="133"/>
      <c r="CU1" s="133"/>
      <c r="CV1" s="148" t="s">
        <v>283</v>
      </c>
      <c r="CW1" s="148"/>
      <c r="CX1" s="148"/>
      <c r="CY1" s="133" t="s">
        <v>253</v>
      </c>
      <c r="CZ1" s="133"/>
      <c r="DA1" s="133"/>
      <c r="DB1" s="148" t="s">
        <v>167</v>
      </c>
      <c r="DC1" s="148"/>
      <c r="DD1" s="148"/>
      <c r="DE1" s="133" t="s">
        <v>321</v>
      </c>
      <c r="DF1" s="133"/>
      <c r="DG1" s="133"/>
      <c r="DH1" s="148" t="s">
        <v>256</v>
      </c>
      <c r="DI1" s="148"/>
      <c r="DJ1" s="148"/>
      <c r="DK1" s="133" t="s">
        <v>258</v>
      </c>
      <c r="DL1" s="133"/>
      <c r="DM1" s="133"/>
      <c r="DN1" s="148" t="s">
        <v>271</v>
      </c>
      <c r="DO1" s="148"/>
      <c r="DP1" s="148"/>
      <c r="DQ1" s="133" t="s">
        <v>209</v>
      </c>
      <c r="DR1" s="133"/>
      <c r="DS1" s="133"/>
      <c r="DT1" s="148" t="s">
        <v>323</v>
      </c>
      <c r="DU1" s="148"/>
      <c r="DV1" s="148"/>
      <c r="DW1" s="133" t="s">
        <v>260</v>
      </c>
      <c r="DX1" s="133"/>
      <c r="DY1" s="133"/>
      <c r="DZ1" s="148" t="s">
        <v>169</v>
      </c>
      <c r="EA1" s="148"/>
      <c r="EB1" s="148"/>
      <c r="EC1" s="133" t="s">
        <v>171</v>
      </c>
      <c r="ED1" s="133"/>
      <c r="EE1" s="133"/>
      <c r="EF1" s="148" t="s">
        <v>212</v>
      </c>
      <c r="EG1" s="148"/>
      <c r="EH1" s="148"/>
      <c r="EI1" s="133" t="s">
        <v>174</v>
      </c>
      <c r="EJ1" s="133"/>
      <c r="EK1" s="133"/>
      <c r="EL1" s="148" t="s">
        <v>214</v>
      </c>
      <c r="EM1" s="148"/>
      <c r="EN1" s="148"/>
      <c r="EO1" s="133" t="s">
        <v>216</v>
      </c>
      <c r="EP1" s="133"/>
      <c r="EQ1" s="133"/>
      <c r="ER1" s="148" t="s">
        <v>232</v>
      </c>
      <c r="ES1" s="148"/>
      <c r="ET1" s="148"/>
      <c r="EU1" s="133" t="s">
        <v>275</v>
      </c>
      <c r="EV1" s="133"/>
      <c r="EW1" s="133"/>
      <c r="EX1" s="148" t="s">
        <v>326</v>
      </c>
      <c r="EY1" s="148"/>
      <c r="EZ1" s="148"/>
      <c r="FA1" s="133" t="s">
        <v>284</v>
      </c>
      <c r="FB1" s="133"/>
      <c r="FC1" s="133"/>
      <c r="FD1" s="148" t="s">
        <v>285</v>
      </c>
      <c r="FE1" s="148"/>
      <c r="FF1" s="148"/>
      <c r="FG1" s="133" t="s">
        <v>218</v>
      </c>
      <c r="FH1" s="133"/>
      <c r="FI1" s="133"/>
      <c r="FJ1" s="148" t="s">
        <v>178</v>
      </c>
      <c r="FK1" s="148"/>
      <c r="FL1" s="148"/>
      <c r="FM1" s="133" t="s">
        <v>221</v>
      </c>
      <c r="FN1" s="133"/>
      <c r="FO1" s="133"/>
      <c r="FP1" s="148" t="s">
        <v>406</v>
      </c>
      <c r="FQ1" s="148"/>
      <c r="FR1" s="148"/>
      <c r="FS1" s="133" t="s">
        <v>328</v>
      </c>
      <c r="FT1" s="133"/>
      <c r="FU1" s="133"/>
      <c r="FV1" s="148" t="s">
        <v>330</v>
      </c>
      <c r="FW1" s="148"/>
      <c r="FX1" s="148"/>
      <c r="FY1" s="133" t="s">
        <v>332</v>
      </c>
      <c r="FZ1" s="133"/>
      <c r="GA1" s="133"/>
      <c r="GB1" s="148" t="s">
        <v>180</v>
      </c>
      <c r="GC1" s="148"/>
      <c r="GD1" s="148"/>
      <c r="GE1" s="133" t="s">
        <v>183</v>
      </c>
      <c r="GF1" s="133"/>
      <c r="GG1" s="133"/>
      <c r="GH1" s="148" t="s">
        <v>293</v>
      </c>
      <c r="GI1" s="148"/>
      <c r="GJ1" s="148"/>
      <c r="GK1" s="133" t="s">
        <v>262</v>
      </c>
      <c r="GL1" s="133"/>
      <c r="GM1" s="133"/>
      <c r="GN1" s="148" t="s">
        <v>264</v>
      </c>
      <c r="GO1" s="148"/>
      <c r="GP1" s="148"/>
      <c r="GQ1" s="133" t="s">
        <v>334</v>
      </c>
      <c r="GR1" s="133"/>
      <c r="GS1" s="133"/>
      <c r="GT1" s="148" t="s">
        <v>266</v>
      </c>
      <c r="GU1" s="148"/>
      <c r="GV1" s="148"/>
      <c r="GW1" s="133" t="s">
        <v>185</v>
      </c>
      <c r="GX1" s="133"/>
      <c r="GY1" s="133"/>
      <c r="GZ1" s="148" t="s">
        <v>223</v>
      </c>
      <c r="HA1" s="148"/>
      <c r="HB1" s="148"/>
      <c r="HC1" s="133" t="s">
        <v>225</v>
      </c>
      <c r="HD1" s="133"/>
      <c r="HE1" s="133"/>
      <c r="HF1" s="148" t="s">
        <v>286</v>
      </c>
      <c r="HG1" s="148"/>
      <c r="HH1" s="148"/>
      <c r="HI1" s="133" t="s">
        <v>336</v>
      </c>
      <c r="HJ1" s="133"/>
      <c r="HK1" s="133"/>
      <c r="HL1" s="148" t="s">
        <v>287</v>
      </c>
      <c r="HM1" s="148"/>
      <c r="HN1" s="148"/>
      <c r="HO1" s="133" t="s">
        <v>187</v>
      </c>
      <c r="HP1" s="133"/>
      <c r="HQ1" s="133"/>
      <c r="HR1" s="148" t="s">
        <v>338</v>
      </c>
      <c r="HS1" s="148"/>
      <c r="HT1" s="148"/>
      <c r="HU1" s="133" t="s">
        <v>268</v>
      </c>
      <c r="HV1" s="133"/>
      <c r="HW1" s="133"/>
      <c r="HX1" s="148" t="s">
        <v>189</v>
      </c>
      <c r="HY1" s="148"/>
      <c r="HZ1" s="148"/>
      <c r="IA1" s="133" t="s">
        <v>295</v>
      </c>
      <c r="IB1" s="133"/>
      <c r="IC1" s="133"/>
      <c r="ID1" s="148" t="s">
        <v>340</v>
      </c>
      <c r="IE1" s="148"/>
      <c r="IF1" s="148"/>
      <c r="IG1" s="198" t="s">
        <v>297</v>
      </c>
      <c r="IH1" s="198"/>
      <c r="II1" s="198"/>
      <c r="IJ1" s="148" t="s">
        <v>255</v>
      </c>
      <c r="IK1" s="148"/>
      <c r="IL1" s="148"/>
      <c r="IM1" s="133" t="s">
        <v>299</v>
      </c>
      <c r="IN1" s="133"/>
      <c r="IO1" s="133"/>
      <c r="IP1" s="148" t="s">
        <v>227</v>
      </c>
      <c r="IQ1" s="148"/>
      <c r="IR1" s="148"/>
      <c r="IS1" s="133" t="s">
        <v>229</v>
      </c>
      <c r="IT1" s="133"/>
      <c r="IU1" s="133"/>
      <c r="IV1" s="148" t="s">
        <v>288</v>
      </c>
      <c r="IW1" s="148"/>
      <c r="IX1" s="148"/>
      <c r="IY1" s="133" t="s">
        <v>278</v>
      </c>
      <c r="IZ1" s="133"/>
      <c r="JA1" s="133"/>
      <c r="JB1" s="148" t="s">
        <v>231</v>
      </c>
      <c r="JC1" s="148"/>
      <c r="JD1" s="148"/>
      <c r="JE1" s="133" t="s">
        <v>191</v>
      </c>
      <c r="JF1" s="162"/>
      <c r="JG1" s="162"/>
      <c r="JH1" s="163" t="s">
        <v>470</v>
      </c>
      <c r="JI1" s="134"/>
      <c r="JJ1" s="211" t="s">
        <v>402</v>
      </c>
      <c r="JK1" s="211" t="s">
        <v>220</v>
      </c>
      <c r="JL1" s="211" t="s">
        <v>146</v>
      </c>
      <c r="JM1" s="211" t="s">
        <v>302</v>
      </c>
      <c r="JN1" s="211" t="s">
        <v>156</v>
      </c>
      <c r="JO1" s="211" t="s">
        <v>195</v>
      </c>
      <c r="JP1" s="211" t="s">
        <v>306</v>
      </c>
      <c r="JQ1" s="211" t="s">
        <v>309</v>
      </c>
      <c r="JR1" s="211" t="s">
        <v>200</v>
      </c>
      <c r="JS1" s="211" t="s">
        <v>292</v>
      </c>
      <c r="JT1" s="211" t="s">
        <v>311</v>
      </c>
      <c r="JU1" s="224" t="s">
        <v>243</v>
      </c>
      <c r="JV1" s="211" t="s">
        <v>313</v>
      </c>
      <c r="JW1" s="211" t="s">
        <v>239</v>
      </c>
      <c r="JX1" s="211" t="s">
        <v>241</v>
      </c>
      <c r="JY1" s="211" t="s">
        <v>279</v>
      </c>
      <c r="JZ1" s="211" t="s">
        <v>198</v>
      </c>
      <c r="KA1" s="211" t="s">
        <v>247</v>
      </c>
      <c r="KB1" s="211" t="s">
        <v>202</v>
      </c>
      <c r="KC1" s="211" t="s">
        <v>315</v>
      </c>
      <c r="KD1" s="211" t="s">
        <v>317</v>
      </c>
      <c r="KE1" s="211" t="s">
        <v>319</v>
      </c>
      <c r="KF1" s="211" t="s">
        <v>160</v>
      </c>
      <c r="KG1" s="211" t="s">
        <v>204</v>
      </c>
      <c r="KH1" s="211" t="s">
        <v>164</v>
      </c>
      <c r="KI1" s="211" t="s">
        <v>280</v>
      </c>
      <c r="KJ1" s="211" t="s">
        <v>249</v>
      </c>
      <c r="KK1" s="211" t="s">
        <v>251</v>
      </c>
      <c r="KL1" s="211" t="s">
        <v>207</v>
      </c>
      <c r="KM1" s="211" t="s">
        <v>281</v>
      </c>
      <c r="KN1" s="211" t="s">
        <v>282</v>
      </c>
      <c r="KO1" s="211" t="s">
        <v>283</v>
      </c>
      <c r="KP1" s="211" t="s">
        <v>253</v>
      </c>
      <c r="KQ1" s="211" t="s">
        <v>167</v>
      </c>
      <c r="KR1" s="211" t="s">
        <v>321</v>
      </c>
      <c r="KS1" s="211" t="s">
        <v>256</v>
      </c>
      <c r="KT1" s="211" t="s">
        <v>258</v>
      </c>
      <c r="KU1" s="211" t="s">
        <v>271</v>
      </c>
      <c r="KV1" s="211" t="s">
        <v>209</v>
      </c>
      <c r="KW1" s="211" t="s">
        <v>323</v>
      </c>
      <c r="KX1" s="211" t="s">
        <v>260</v>
      </c>
      <c r="KY1" s="211" t="s">
        <v>169</v>
      </c>
      <c r="KZ1" s="211" t="s">
        <v>171</v>
      </c>
      <c r="LA1" s="211" t="s">
        <v>212</v>
      </c>
      <c r="LB1" s="211" t="s">
        <v>174</v>
      </c>
      <c r="LC1" s="211" t="s">
        <v>214</v>
      </c>
      <c r="LD1" s="211" t="s">
        <v>216</v>
      </c>
      <c r="LE1" s="211" t="s">
        <v>232</v>
      </c>
      <c r="LF1" s="211" t="s">
        <v>275</v>
      </c>
      <c r="LG1" s="211" t="s">
        <v>326</v>
      </c>
      <c r="LH1" s="211" t="s">
        <v>284</v>
      </c>
      <c r="LI1" s="211" t="s">
        <v>285</v>
      </c>
      <c r="LJ1" s="211" t="s">
        <v>218</v>
      </c>
      <c r="LK1" s="211" t="s">
        <v>178</v>
      </c>
      <c r="LL1" s="211" t="s">
        <v>221</v>
      </c>
      <c r="LM1" s="211" t="s">
        <v>406</v>
      </c>
      <c r="LN1" s="211" t="s">
        <v>328</v>
      </c>
      <c r="LO1" s="211" t="s">
        <v>330</v>
      </c>
      <c r="LP1" s="211" t="s">
        <v>332</v>
      </c>
      <c r="LQ1" s="211" t="s">
        <v>180</v>
      </c>
      <c r="LR1" s="211" t="s">
        <v>183</v>
      </c>
      <c r="LS1" s="211" t="s">
        <v>293</v>
      </c>
      <c r="LT1" s="211" t="s">
        <v>262</v>
      </c>
      <c r="LU1" s="211" t="s">
        <v>264</v>
      </c>
      <c r="LV1" s="211" t="s">
        <v>334</v>
      </c>
      <c r="LW1" s="211" t="s">
        <v>266</v>
      </c>
      <c r="LX1" s="211" t="s">
        <v>185</v>
      </c>
      <c r="LY1" s="211" t="s">
        <v>223</v>
      </c>
      <c r="LZ1" s="211" t="s">
        <v>225</v>
      </c>
      <c r="MA1" s="211" t="s">
        <v>286</v>
      </c>
      <c r="MB1" s="211" t="s">
        <v>336</v>
      </c>
      <c r="MC1" s="211" t="s">
        <v>287</v>
      </c>
      <c r="MD1" s="211" t="s">
        <v>187</v>
      </c>
      <c r="ME1" s="211" t="s">
        <v>338</v>
      </c>
      <c r="MF1" s="211" t="s">
        <v>268</v>
      </c>
      <c r="MG1" s="211" t="s">
        <v>189</v>
      </c>
      <c r="MH1" s="211" t="s">
        <v>295</v>
      </c>
      <c r="MI1" s="211" t="s">
        <v>340</v>
      </c>
      <c r="MJ1" s="211" t="s">
        <v>255</v>
      </c>
      <c r="MK1" s="211" t="s">
        <v>299</v>
      </c>
      <c r="ML1" s="211" t="s">
        <v>227</v>
      </c>
      <c r="MM1" s="211" t="s">
        <v>229</v>
      </c>
      <c r="MN1" s="211" t="s">
        <v>288</v>
      </c>
      <c r="MO1" s="211" t="s">
        <v>278</v>
      </c>
      <c r="MP1" s="211" t="s">
        <v>231</v>
      </c>
      <c r="MQ1" s="211" t="s">
        <v>191</v>
      </c>
    </row>
    <row r="2" spans="1:362" s="135" customFormat="1" ht="15">
      <c r="A2" s="120"/>
      <c r="B2" s="120"/>
      <c r="C2" s="121"/>
      <c r="D2" s="122"/>
      <c r="E2" s="122"/>
      <c r="F2" s="122"/>
      <c r="G2" s="136" t="s">
        <v>469</v>
      </c>
      <c r="H2" s="136" t="s">
        <v>468</v>
      </c>
      <c r="I2" s="136" t="s">
        <v>467</v>
      </c>
      <c r="J2" s="149" t="s">
        <v>469</v>
      </c>
      <c r="K2" s="149" t="s">
        <v>468</v>
      </c>
      <c r="L2" s="149" t="s">
        <v>467</v>
      </c>
      <c r="M2" s="136" t="s">
        <v>469</v>
      </c>
      <c r="N2" s="136" t="s">
        <v>468</v>
      </c>
      <c r="O2" s="136" t="s">
        <v>467</v>
      </c>
      <c r="P2" s="149" t="s">
        <v>469</v>
      </c>
      <c r="Q2" s="149" t="s">
        <v>468</v>
      </c>
      <c r="R2" s="149" t="s">
        <v>467</v>
      </c>
      <c r="S2" s="136" t="s">
        <v>469</v>
      </c>
      <c r="T2" s="136" t="s">
        <v>468</v>
      </c>
      <c r="U2" s="136" t="s">
        <v>467</v>
      </c>
      <c r="V2" s="149" t="s">
        <v>469</v>
      </c>
      <c r="W2" s="149" t="s">
        <v>468</v>
      </c>
      <c r="X2" s="149" t="s">
        <v>467</v>
      </c>
      <c r="Y2" s="136" t="s">
        <v>469</v>
      </c>
      <c r="Z2" s="136" t="s">
        <v>468</v>
      </c>
      <c r="AA2" s="136" t="s">
        <v>467</v>
      </c>
      <c r="AB2" s="149" t="s">
        <v>469</v>
      </c>
      <c r="AC2" s="149" t="s">
        <v>468</v>
      </c>
      <c r="AD2" s="149" t="s">
        <v>467</v>
      </c>
      <c r="AE2" s="136" t="s">
        <v>469</v>
      </c>
      <c r="AF2" s="136" t="s">
        <v>468</v>
      </c>
      <c r="AG2" s="136" t="s">
        <v>467</v>
      </c>
      <c r="AH2" s="149" t="s">
        <v>469</v>
      </c>
      <c r="AI2" s="149" t="s">
        <v>468</v>
      </c>
      <c r="AJ2" s="149" t="s">
        <v>467</v>
      </c>
      <c r="AK2" s="136" t="s">
        <v>469</v>
      </c>
      <c r="AL2" s="136" t="s">
        <v>468</v>
      </c>
      <c r="AM2" s="136" t="s">
        <v>467</v>
      </c>
      <c r="AN2" s="149" t="s">
        <v>469</v>
      </c>
      <c r="AO2" s="149" t="s">
        <v>468</v>
      </c>
      <c r="AP2" s="149" t="s">
        <v>467</v>
      </c>
      <c r="AQ2" s="136" t="s">
        <v>469</v>
      </c>
      <c r="AR2" s="136" t="s">
        <v>468</v>
      </c>
      <c r="AS2" s="136" t="s">
        <v>467</v>
      </c>
      <c r="AT2" s="149" t="s">
        <v>469</v>
      </c>
      <c r="AU2" s="149" t="s">
        <v>468</v>
      </c>
      <c r="AV2" s="149" t="s">
        <v>467</v>
      </c>
      <c r="AW2" s="136" t="s">
        <v>469</v>
      </c>
      <c r="AX2" s="136" t="s">
        <v>468</v>
      </c>
      <c r="AY2" s="136" t="s">
        <v>467</v>
      </c>
      <c r="AZ2" s="149" t="s">
        <v>469</v>
      </c>
      <c r="BA2" s="149" t="s">
        <v>468</v>
      </c>
      <c r="BB2" s="149" t="s">
        <v>467</v>
      </c>
      <c r="BC2" s="136" t="s">
        <v>469</v>
      </c>
      <c r="BD2" s="136" t="s">
        <v>468</v>
      </c>
      <c r="BE2" s="136" t="s">
        <v>467</v>
      </c>
      <c r="BF2" s="149" t="s">
        <v>469</v>
      </c>
      <c r="BG2" s="149" t="s">
        <v>468</v>
      </c>
      <c r="BH2" s="149" t="s">
        <v>467</v>
      </c>
      <c r="BI2" s="136" t="s">
        <v>469</v>
      </c>
      <c r="BJ2" s="136" t="s">
        <v>468</v>
      </c>
      <c r="BK2" s="136" t="s">
        <v>467</v>
      </c>
      <c r="BL2" s="149" t="s">
        <v>469</v>
      </c>
      <c r="BM2" s="149" t="s">
        <v>468</v>
      </c>
      <c r="BN2" s="149" t="s">
        <v>467</v>
      </c>
      <c r="BO2" s="136" t="s">
        <v>469</v>
      </c>
      <c r="BP2" s="136" t="s">
        <v>468</v>
      </c>
      <c r="BQ2" s="136" t="s">
        <v>467</v>
      </c>
      <c r="BR2" s="149" t="s">
        <v>469</v>
      </c>
      <c r="BS2" s="149" t="s">
        <v>468</v>
      </c>
      <c r="BT2" s="149" t="s">
        <v>467</v>
      </c>
      <c r="BU2" s="136" t="s">
        <v>469</v>
      </c>
      <c r="BV2" s="136" t="s">
        <v>468</v>
      </c>
      <c r="BW2" s="136" t="s">
        <v>467</v>
      </c>
      <c r="BX2" s="149" t="s">
        <v>469</v>
      </c>
      <c r="BY2" s="149" t="s">
        <v>468</v>
      </c>
      <c r="BZ2" s="149" t="s">
        <v>467</v>
      </c>
      <c r="CA2" s="136" t="s">
        <v>469</v>
      </c>
      <c r="CB2" s="136" t="s">
        <v>468</v>
      </c>
      <c r="CC2" s="136" t="s">
        <v>467</v>
      </c>
      <c r="CD2" s="149" t="s">
        <v>469</v>
      </c>
      <c r="CE2" s="149" t="s">
        <v>468</v>
      </c>
      <c r="CF2" s="149" t="s">
        <v>467</v>
      </c>
      <c r="CG2" s="136" t="s">
        <v>469</v>
      </c>
      <c r="CH2" s="136" t="s">
        <v>468</v>
      </c>
      <c r="CI2" s="136" t="s">
        <v>467</v>
      </c>
      <c r="CJ2" s="149" t="s">
        <v>469</v>
      </c>
      <c r="CK2" s="149" t="s">
        <v>468</v>
      </c>
      <c r="CL2" s="149" t="s">
        <v>467</v>
      </c>
      <c r="CM2" s="136" t="s">
        <v>469</v>
      </c>
      <c r="CN2" s="136" t="s">
        <v>468</v>
      </c>
      <c r="CO2" s="136" t="s">
        <v>467</v>
      </c>
      <c r="CP2" s="149" t="s">
        <v>469</v>
      </c>
      <c r="CQ2" s="149" t="s">
        <v>468</v>
      </c>
      <c r="CR2" s="149" t="s">
        <v>467</v>
      </c>
      <c r="CS2" s="136" t="s">
        <v>469</v>
      </c>
      <c r="CT2" s="136" t="s">
        <v>468</v>
      </c>
      <c r="CU2" s="136" t="s">
        <v>467</v>
      </c>
      <c r="CV2" s="149" t="s">
        <v>469</v>
      </c>
      <c r="CW2" s="149" t="s">
        <v>468</v>
      </c>
      <c r="CX2" s="149" t="s">
        <v>467</v>
      </c>
      <c r="CY2" s="136" t="s">
        <v>469</v>
      </c>
      <c r="CZ2" s="136" t="s">
        <v>468</v>
      </c>
      <c r="DA2" s="136" t="s">
        <v>467</v>
      </c>
      <c r="DB2" s="149" t="s">
        <v>469</v>
      </c>
      <c r="DC2" s="149" t="s">
        <v>468</v>
      </c>
      <c r="DD2" s="149" t="s">
        <v>467</v>
      </c>
      <c r="DE2" s="136" t="s">
        <v>469</v>
      </c>
      <c r="DF2" s="136" t="s">
        <v>468</v>
      </c>
      <c r="DG2" s="136" t="s">
        <v>467</v>
      </c>
      <c r="DH2" s="149" t="s">
        <v>469</v>
      </c>
      <c r="DI2" s="149" t="s">
        <v>468</v>
      </c>
      <c r="DJ2" s="149" t="s">
        <v>467</v>
      </c>
      <c r="DK2" s="136" t="s">
        <v>469</v>
      </c>
      <c r="DL2" s="136" t="s">
        <v>468</v>
      </c>
      <c r="DM2" s="136" t="s">
        <v>467</v>
      </c>
      <c r="DN2" s="149" t="s">
        <v>469</v>
      </c>
      <c r="DO2" s="149" t="s">
        <v>468</v>
      </c>
      <c r="DP2" s="149" t="s">
        <v>467</v>
      </c>
      <c r="DQ2" s="136" t="s">
        <v>469</v>
      </c>
      <c r="DR2" s="136" t="s">
        <v>468</v>
      </c>
      <c r="DS2" s="136" t="s">
        <v>467</v>
      </c>
      <c r="DT2" s="149" t="s">
        <v>469</v>
      </c>
      <c r="DU2" s="149" t="s">
        <v>468</v>
      </c>
      <c r="DV2" s="149" t="s">
        <v>467</v>
      </c>
      <c r="DW2" s="136" t="s">
        <v>469</v>
      </c>
      <c r="DX2" s="136" t="s">
        <v>468</v>
      </c>
      <c r="DY2" s="136" t="s">
        <v>467</v>
      </c>
      <c r="DZ2" s="149" t="s">
        <v>469</v>
      </c>
      <c r="EA2" s="149" t="s">
        <v>468</v>
      </c>
      <c r="EB2" s="149" t="s">
        <v>467</v>
      </c>
      <c r="EC2" s="136" t="s">
        <v>469</v>
      </c>
      <c r="ED2" s="136" t="s">
        <v>468</v>
      </c>
      <c r="EE2" s="136" t="s">
        <v>467</v>
      </c>
      <c r="EF2" s="149" t="s">
        <v>469</v>
      </c>
      <c r="EG2" s="149" t="s">
        <v>468</v>
      </c>
      <c r="EH2" s="149" t="s">
        <v>467</v>
      </c>
      <c r="EI2" s="136" t="s">
        <v>469</v>
      </c>
      <c r="EJ2" s="136" t="s">
        <v>468</v>
      </c>
      <c r="EK2" s="136" t="s">
        <v>467</v>
      </c>
      <c r="EL2" s="149" t="s">
        <v>469</v>
      </c>
      <c r="EM2" s="149" t="s">
        <v>468</v>
      </c>
      <c r="EN2" s="149" t="s">
        <v>467</v>
      </c>
      <c r="EO2" s="136" t="s">
        <v>469</v>
      </c>
      <c r="EP2" s="136" t="s">
        <v>468</v>
      </c>
      <c r="EQ2" s="136" t="s">
        <v>467</v>
      </c>
      <c r="ER2" s="149" t="s">
        <v>469</v>
      </c>
      <c r="ES2" s="149" t="s">
        <v>468</v>
      </c>
      <c r="ET2" s="149" t="s">
        <v>467</v>
      </c>
      <c r="EU2" s="136" t="s">
        <v>469</v>
      </c>
      <c r="EV2" s="136" t="s">
        <v>468</v>
      </c>
      <c r="EW2" s="136" t="s">
        <v>467</v>
      </c>
      <c r="EX2" s="149" t="s">
        <v>469</v>
      </c>
      <c r="EY2" s="149" t="s">
        <v>468</v>
      </c>
      <c r="EZ2" s="149" t="s">
        <v>467</v>
      </c>
      <c r="FA2" s="136" t="s">
        <v>469</v>
      </c>
      <c r="FB2" s="136" t="s">
        <v>468</v>
      </c>
      <c r="FC2" s="136" t="s">
        <v>467</v>
      </c>
      <c r="FD2" s="149" t="s">
        <v>469</v>
      </c>
      <c r="FE2" s="149" t="s">
        <v>468</v>
      </c>
      <c r="FF2" s="149" t="s">
        <v>467</v>
      </c>
      <c r="FG2" s="136" t="s">
        <v>469</v>
      </c>
      <c r="FH2" s="136" t="s">
        <v>468</v>
      </c>
      <c r="FI2" s="136" t="s">
        <v>467</v>
      </c>
      <c r="FJ2" s="149" t="s">
        <v>469</v>
      </c>
      <c r="FK2" s="149" t="s">
        <v>468</v>
      </c>
      <c r="FL2" s="149" t="s">
        <v>467</v>
      </c>
      <c r="FM2" s="136" t="s">
        <v>469</v>
      </c>
      <c r="FN2" s="136" t="s">
        <v>468</v>
      </c>
      <c r="FO2" s="136" t="s">
        <v>467</v>
      </c>
      <c r="FP2" s="149" t="s">
        <v>469</v>
      </c>
      <c r="FQ2" s="149" t="s">
        <v>468</v>
      </c>
      <c r="FR2" s="149" t="s">
        <v>467</v>
      </c>
      <c r="FS2" s="136" t="s">
        <v>469</v>
      </c>
      <c r="FT2" s="136" t="s">
        <v>468</v>
      </c>
      <c r="FU2" s="136" t="s">
        <v>467</v>
      </c>
      <c r="FV2" s="149" t="s">
        <v>469</v>
      </c>
      <c r="FW2" s="149" t="s">
        <v>468</v>
      </c>
      <c r="FX2" s="149" t="s">
        <v>467</v>
      </c>
      <c r="FY2" s="136" t="s">
        <v>469</v>
      </c>
      <c r="FZ2" s="136" t="s">
        <v>468</v>
      </c>
      <c r="GA2" s="136" t="s">
        <v>467</v>
      </c>
      <c r="GB2" s="149" t="s">
        <v>469</v>
      </c>
      <c r="GC2" s="149" t="s">
        <v>468</v>
      </c>
      <c r="GD2" s="149" t="s">
        <v>467</v>
      </c>
      <c r="GE2" s="136" t="s">
        <v>469</v>
      </c>
      <c r="GF2" s="136" t="s">
        <v>468</v>
      </c>
      <c r="GG2" s="136" t="s">
        <v>467</v>
      </c>
      <c r="GH2" s="149" t="s">
        <v>469</v>
      </c>
      <c r="GI2" s="149" t="s">
        <v>468</v>
      </c>
      <c r="GJ2" s="149" t="s">
        <v>467</v>
      </c>
      <c r="GK2" s="136" t="s">
        <v>469</v>
      </c>
      <c r="GL2" s="136" t="s">
        <v>468</v>
      </c>
      <c r="GM2" s="136" t="s">
        <v>467</v>
      </c>
      <c r="GN2" s="149" t="s">
        <v>469</v>
      </c>
      <c r="GO2" s="149" t="s">
        <v>468</v>
      </c>
      <c r="GP2" s="149" t="s">
        <v>467</v>
      </c>
      <c r="GQ2" s="136" t="s">
        <v>469</v>
      </c>
      <c r="GR2" s="136" t="s">
        <v>468</v>
      </c>
      <c r="GS2" s="136" t="s">
        <v>467</v>
      </c>
      <c r="GT2" s="149" t="s">
        <v>469</v>
      </c>
      <c r="GU2" s="149" t="s">
        <v>468</v>
      </c>
      <c r="GV2" s="149" t="s">
        <v>467</v>
      </c>
      <c r="GW2" s="136" t="s">
        <v>469</v>
      </c>
      <c r="GX2" s="136" t="s">
        <v>468</v>
      </c>
      <c r="GY2" s="136" t="s">
        <v>467</v>
      </c>
      <c r="GZ2" s="149" t="s">
        <v>469</v>
      </c>
      <c r="HA2" s="149" t="s">
        <v>468</v>
      </c>
      <c r="HB2" s="149" t="s">
        <v>467</v>
      </c>
      <c r="HC2" s="136" t="s">
        <v>469</v>
      </c>
      <c r="HD2" s="136" t="s">
        <v>468</v>
      </c>
      <c r="HE2" s="136" t="s">
        <v>467</v>
      </c>
      <c r="HF2" s="149" t="s">
        <v>469</v>
      </c>
      <c r="HG2" s="149" t="s">
        <v>468</v>
      </c>
      <c r="HH2" s="149" t="s">
        <v>467</v>
      </c>
      <c r="HI2" s="136" t="s">
        <v>469</v>
      </c>
      <c r="HJ2" s="136" t="s">
        <v>468</v>
      </c>
      <c r="HK2" s="136" t="s">
        <v>467</v>
      </c>
      <c r="HL2" s="149" t="s">
        <v>469</v>
      </c>
      <c r="HM2" s="149" t="s">
        <v>468</v>
      </c>
      <c r="HN2" s="149" t="s">
        <v>467</v>
      </c>
      <c r="HO2" s="136" t="s">
        <v>469</v>
      </c>
      <c r="HP2" s="136" t="s">
        <v>468</v>
      </c>
      <c r="HQ2" s="136" t="s">
        <v>467</v>
      </c>
      <c r="HR2" s="149" t="s">
        <v>469</v>
      </c>
      <c r="HS2" s="149" t="s">
        <v>468</v>
      </c>
      <c r="HT2" s="149" t="s">
        <v>467</v>
      </c>
      <c r="HU2" s="136" t="s">
        <v>469</v>
      </c>
      <c r="HV2" s="136" t="s">
        <v>468</v>
      </c>
      <c r="HW2" s="136" t="s">
        <v>467</v>
      </c>
      <c r="HX2" s="149" t="s">
        <v>469</v>
      </c>
      <c r="HY2" s="149" t="s">
        <v>468</v>
      </c>
      <c r="HZ2" s="149" t="s">
        <v>467</v>
      </c>
      <c r="IA2" s="136" t="s">
        <v>469</v>
      </c>
      <c r="IB2" s="136" t="s">
        <v>468</v>
      </c>
      <c r="IC2" s="136" t="s">
        <v>467</v>
      </c>
      <c r="ID2" s="149" t="s">
        <v>469</v>
      </c>
      <c r="IE2" s="149" t="s">
        <v>468</v>
      </c>
      <c r="IF2" s="149" t="s">
        <v>467</v>
      </c>
      <c r="IG2" s="199" t="s">
        <v>469</v>
      </c>
      <c r="IH2" s="199" t="s">
        <v>468</v>
      </c>
      <c r="II2" s="199" t="s">
        <v>467</v>
      </c>
      <c r="IJ2" s="149" t="s">
        <v>469</v>
      </c>
      <c r="IK2" s="149" t="s">
        <v>468</v>
      </c>
      <c r="IL2" s="149" t="s">
        <v>467</v>
      </c>
      <c r="IM2" s="136" t="s">
        <v>469</v>
      </c>
      <c r="IN2" s="136" t="s">
        <v>468</v>
      </c>
      <c r="IO2" s="136" t="s">
        <v>467</v>
      </c>
      <c r="IP2" s="149" t="s">
        <v>469</v>
      </c>
      <c r="IQ2" s="149" t="s">
        <v>468</v>
      </c>
      <c r="IR2" s="149" t="s">
        <v>467</v>
      </c>
      <c r="IS2" s="136" t="s">
        <v>469</v>
      </c>
      <c r="IT2" s="136" t="s">
        <v>468</v>
      </c>
      <c r="IU2" s="136" t="s">
        <v>467</v>
      </c>
      <c r="IV2" s="149" t="s">
        <v>469</v>
      </c>
      <c r="IW2" s="149" t="s">
        <v>468</v>
      </c>
      <c r="IX2" s="149" t="s">
        <v>467</v>
      </c>
      <c r="IY2" s="136" t="s">
        <v>469</v>
      </c>
      <c r="IZ2" s="136" t="s">
        <v>468</v>
      </c>
      <c r="JA2" s="136" t="s">
        <v>467</v>
      </c>
      <c r="JB2" s="149" t="s">
        <v>469</v>
      </c>
      <c r="JC2" s="149" t="s">
        <v>468</v>
      </c>
      <c r="JD2" s="149" t="s">
        <v>467</v>
      </c>
      <c r="JE2" s="136" t="s">
        <v>469</v>
      </c>
      <c r="JF2" s="136" t="s">
        <v>468</v>
      </c>
      <c r="JG2" s="136" t="s">
        <v>467</v>
      </c>
      <c r="JH2" s="163"/>
      <c r="JI2" s="134"/>
      <c r="JJ2" s="212">
        <v>37985</v>
      </c>
      <c r="JK2" s="212">
        <f>JJ2+1</f>
        <v>37986</v>
      </c>
      <c r="JL2" s="212">
        <f t="shared" ref="JL2:LW2" si="0">JK2+1</f>
        <v>37987</v>
      </c>
      <c r="JM2" s="212">
        <f t="shared" si="0"/>
        <v>37988</v>
      </c>
      <c r="JN2" s="212">
        <f t="shared" si="0"/>
        <v>37989</v>
      </c>
      <c r="JO2" s="212">
        <f t="shared" si="0"/>
        <v>37990</v>
      </c>
      <c r="JP2" s="212">
        <f t="shared" si="0"/>
        <v>37991</v>
      </c>
      <c r="JQ2" s="212">
        <f t="shared" si="0"/>
        <v>37992</v>
      </c>
      <c r="JR2" s="212">
        <f t="shared" si="0"/>
        <v>37993</v>
      </c>
      <c r="JS2" s="212">
        <f t="shared" si="0"/>
        <v>37994</v>
      </c>
      <c r="JT2" s="212">
        <f t="shared" si="0"/>
        <v>37995</v>
      </c>
      <c r="JU2" s="212">
        <f t="shared" si="0"/>
        <v>37996</v>
      </c>
      <c r="JV2" s="212">
        <f t="shared" si="0"/>
        <v>37997</v>
      </c>
      <c r="JW2" s="212">
        <f t="shared" si="0"/>
        <v>37998</v>
      </c>
      <c r="JX2" s="212">
        <f t="shared" si="0"/>
        <v>37999</v>
      </c>
      <c r="JY2" s="212">
        <f t="shared" si="0"/>
        <v>38000</v>
      </c>
      <c r="JZ2" s="212">
        <f t="shared" si="0"/>
        <v>38001</v>
      </c>
      <c r="KA2" s="212">
        <f t="shared" si="0"/>
        <v>38002</v>
      </c>
      <c r="KB2" s="212">
        <f t="shared" si="0"/>
        <v>38003</v>
      </c>
      <c r="KC2" s="212">
        <f t="shared" si="0"/>
        <v>38004</v>
      </c>
      <c r="KD2" s="212">
        <f t="shared" si="0"/>
        <v>38005</v>
      </c>
      <c r="KE2" s="212">
        <f t="shared" si="0"/>
        <v>38006</v>
      </c>
      <c r="KF2" s="212">
        <f t="shared" si="0"/>
        <v>38007</v>
      </c>
      <c r="KG2" s="212">
        <f t="shared" si="0"/>
        <v>38008</v>
      </c>
      <c r="KH2" s="212">
        <f t="shared" si="0"/>
        <v>38009</v>
      </c>
      <c r="KI2" s="212">
        <f t="shared" si="0"/>
        <v>38010</v>
      </c>
      <c r="KJ2" s="212">
        <f t="shared" si="0"/>
        <v>38011</v>
      </c>
      <c r="KK2" s="212">
        <f t="shared" si="0"/>
        <v>38012</v>
      </c>
      <c r="KL2" s="212">
        <f t="shared" si="0"/>
        <v>38013</v>
      </c>
      <c r="KM2" s="212">
        <f t="shared" si="0"/>
        <v>38014</v>
      </c>
      <c r="KN2" s="212">
        <f t="shared" si="0"/>
        <v>38015</v>
      </c>
      <c r="KO2" s="212">
        <f t="shared" si="0"/>
        <v>38016</v>
      </c>
      <c r="KP2" s="212">
        <f t="shared" si="0"/>
        <v>38017</v>
      </c>
      <c r="KQ2" s="212">
        <f t="shared" si="0"/>
        <v>38018</v>
      </c>
      <c r="KR2" s="212">
        <f t="shared" si="0"/>
        <v>38019</v>
      </c>
      <c r="KS2" s="212">
        <f t="shared" si="0"/>
        <v>38020</v>
      </c>
      <c r="KT2" s="212">
        <f t="shared" si="0"/>
        <v>38021</v>
      </c>
      <c r="KU2" s="212">
        <f t="shared" si="0"/>
        <v>38022</v>
      </c>
      <c r="KV2" s="212">
        <f t="shared" si="0"/>
        <v>38023</v>
      </c>
      <c r="KW2" s="212">
        <f t="shared" si="0"/>
        <v>38024</v>
      </c>
      <c r="KX2" s="212">
        <f t="shared" si="0"/>
        <v>38025</v>
      </c>
      <c r="KY2" s="212">
        <f t="shared" si="0"/>
        <v>38026</v>
      </c>
      <c r="KZ2" s="212">
        <f t="shared" si="0"/>
        <v>38027</v>
      </c>
      <c r="LA2" s="212">
        <f t="shared" si="0"/>
        <v>38028</v>
      </c>
      <c r="LB2" s="212">
        <f t="shared" si="0"/>
        <v>38029</v>
      </c>
      <c r="LC2" s="212">
        <f t="shared" si="0"/>
        <v>38030</v>
      </c>
      <c r="LD2" s="212">
        <f t="shared" si="0"/>
        <v>38031</v>
      </c>
      <c r="LE2" s="212">
        <f t="shared" si="0"/>
        <v>38032</v>
      </c>
      <c r="LF2" s="212">
        <f t="shared" si="0"/>
        <v>38033</v>
      </c>
      <c r="LG2" s="212">
        <f t="shared" si="0"/>
        <v>38034</v>
      </c>
      <c r="LH2" s="212">
        <f t="shared" si="0"/>
        <v>38035</v>
      </c>
      <c r="LI2" s="212">
        <f t="shared" si="0"/>
        <v>38036</v>
      </c>
      <c r="LJ2" s="212">
        <f t="shared" si="0"/>
        <v>38037</v>
      </c>
      <c r="LK2" s="212">
        <f t="shared" si="0"/>
        <v>38038</v>
      </c>
      <c r="LL2" s="212">
        <f t="shared" si="0"/>
        <v>38039</v>
      </c>
      <c r="LM2" s="212">
        <f t="shared" si="0"/>
        <v>38040</v>
      </c>
      <c r="LN2" s="212">
        <f t="shared" si="0"/>
        <v>38041</v>
      </c>
      <c r="LO2" s="212">
        <f t="shared" si="0"/>
        <v>38042</v>
      </c>
      <c r="LP2" s="212">
        <f t="shared" si="0"/>
        <v>38043</v>
      </c>
      <c r="LQ2" s="212">
        <f t="shared" si="0"/>
        <v>38044</v>
      </c>
      <c r="LR2" s="212">
        <f t="shared" si="0"/>
        <v>38045</v>
      </c>
      <c r="LS2" s="212">
        <f t="shared" si="0"/>
        <v>38046</v>
      </c>
      <c r="LT2" s="212">
        <f t="shared" si="0"/>
        <v>38047</v>
      </c>
      <c r="LU2" s="212">
        <f t="shared" si="0"/>
        <v>38048</v>
      </c>
      <c r="LV2" s="212">
        <f t="shared" si="0"/>
        <v>38049</v>
      </c>
      <c r="LW2" s="212">
        <f t="shared" si="0"/>
        <v>38050</v>
      </c>
      <c r="LX2" s="212">
        <f t="shared" ref="LX2:MQ2" si="1">LW2+1</f>
        <v>38051</v>
      </c>
      <c r="LY2" s="212">
        <f t="shared" si="1"/>
        <v>38052</v>
      </c>
      <c r="LZ2" s="212">
        <f t="shared" si="1"/>
        <v>38053</v>
      </c>
      <c r="MA2" s="212">
        <f t="shared" si="1"/>
        <v>38054</v>
      </c>
      <c r="MB2" s="212">
        <f t="shared" si="1"/>
        <v>38055</v>
      </c>
      <c r="MC2" s="212">
        <f t="shared" si="1"/>
        <v>38056</v>
      </c>
      <c r="MD2" s="212">
        <f t="shared" si="1"/>
        <v>38057</v>
      </c>
      <c r="ME2" s="212">
        <f t="shared" si="1"/>
        <v>38058</v>
      </c>
      <c r="MF2" s="212">
        <f t="shared" si="1"/>
        <v>38059</v>
      </c>
      <c r="MG2" s="212">
        <f t="shared" si="1"/>
        <v>38060</v>
      </c>
      <c r="MH2" s="212">
        <f t="shared" si="1"/>
        <v>38061</v>
      </c>
      <c r="MI2" s="212">
        <f t="shared" si="1"/>
        <v>38062</v>
      </c>
      <c r="MJ2" s="212">
        <f t="shared" si="1"/>
        <v>38063</v>
      </c>
      <c r="MK2" s="212">
        <f t="shared" si="1"/>
        <v>38064</v>
      </c>
      <c r="ML2" s="212">
        <f t="shared" si="1"/>
        <v>38065</v>
      </c>
      <c r="MM2" s="212">
        <f t="shared" si="1"/>
        <v>38066</v>
      </c>
      <c r="MN2" s="212">
        <f t="shared" si="1"/>
        <v>38067</v>
      </c>
      <c r="MO2" s="212">
        <f t="shared" si="1"/>
        <v>38068</v>
      </c>
      <c r="MP2" s="212">
        <f t="shared" si="1"/>
        <v>38069</v>
      </c>
      <c r="MQ2" s="212">
        <f t="shared" si="1"/>
        <v>38070</v>
      </c>
      <c r="MR2" s="135" t="s">
        <v>466</v>
      </c>
      <c r="MS2" s="135" t="s">
        <v>465</v>
      </c>
    </row>
    <row r="3" spans="1:362" s="127" customFormat="1" ht="15" customHeight="1">
      <c r="A3" s="142" t="s">
        <v>464</v>
      </c>
      <c r="B3" s="147">
        <v>157720</v>
      </c>
      <c r="C3" s="144">
        <v>800</v>
      </c>
      <c r="D3" s="145" t="s">
        <v>475</v>
      </c>
      <c r="E3" s="145" t="s">
        <v>19</v>
      </c>
      <c r="F3" s="146">
        <v>43555</v>
      </c>
      <c r="G3" s="104">
        <v>1963</v>
      </c>
      <c r="H3" s="104"/>
      <c r="I3" s="125">
        <f t="shared" ref="I3:I40" si="2">G3+H3</f>
        <v>1963</v>
      </c>
      <c r="J3" s="179">
        <v>9808</v>
      </c>
      <c r="K3" s="179"/>
      <c r="L3" s="150">
        <f t="shared" ref="L3:L40" si="3">J3+K3</f>
        <v>9808</v>
      </c>
      <c r="M3" s="104">
        <v>4265</v>
      </c>
      <c r="N3" s="104"/>
      <c r="O3" s="150">
        <f>M3+N3</f>
        <v>4265</v>
      </c>
      <c r="P3" s="179">
        <v>6687</v>
      </c>
      <c r="Q3" s="179"/>
      <c r="R3" s="150">
        <f>P3+Q3</f>
        <v>6687</v>
      </c>
      <c r="S3" s="104">
        <v>2803</v>
      </c>
      <c r="T3" s="104"/>
      <c r="U3" s="150">
        <f t="shared" ref="U3:U38" si="4">S3+T3</f>
        <v>2803</v>
      </c>
      <c r="V3" s="179">
        <v>20438</v>
      </c>
      <c r="W3" s="179"/>
      <c r="X3" s="150">
        <f t="shared" ref="X3:X37" si="5">V3+W3</f>
        <v>20438</v>
      </c>
      <c r="Y3" s="104">
        <v>2304</v>
      </c>
      <c r="Z3" s="104"/>
      <c r="AA3" s="150">
        <f t="shared" ref="AA3:AA38" si="6">Y3+Z3</f>
        <v>2304</v>
      </c>
      <c r="AB3" s="179">
        <v>2457</v>
      </c>
      <c r="AC3" s="179"/>
      <c r="AD3" s="150">
        <f t="shared" ref="AD3:AD38" si="7">AB3+AC3</f>
        <v>2457</v>
      </c>
      <c r="AE3" s="104">
        <v>1553</v>
      </c>
      <c r="AF3" s="104"/>
      <c r="AG3" s="150">
        <f t="shared" ref="AG3:AG38" si="8">AE3+AF3</f>
        <v>1553</v>
      </c>
      <c r="AH3" s="179">
        <v>6056</v>
      </c>
      <c r="AI3" s="179"/>
      <c r="AJ3" s="150">
        <f t="shared" ref="AJ3:AJ38" si="9">AH3+AI3</f>
        <v>6056</v>
      </c>
      <c r="AK3" s="104">
        <v>6963</v>
      </c>
      <c r="AL3" s="104"/>
      <c r="AM3" s="150">
        <f t="shared" ref="AM3:AM38" si="10">AK3+AL3</f>
        <v>6963</v>
      </c>
      <c r="AN3" s="179">
        <v>29115</v>
      </c>
      <c r="AO3" s="179"/>
      <c r="AP3" s="150">
        <f t="shared" ref="AP3:AP38" si="11">AN3+AO3</f>
        <v>29115</v>
      </c>
      <c r="AQ3" s="104">
        <v>4491</v>
      </c>
      <c r="AR3" s="104"/>
      <c r="AS3" s="150">
        <f t="shared" ref="AS3:AS39" si="12">AQ3+AR3</f>
        <v>4491</v>
      </c>
      <c r="AT3" s="179">
        <v>6287</v>
      </c>
      <c r="AU3" s="179"/>
      <c r="AV3" s="150">
        <f t="shared" ref="AV3:AV39" si="13">AT3+AU3</f>
        <v>6287</v>
      </c>
      <c r="AW3" s="104">
        <v>2207</v>
      </c>
      <c r="AX3" s="104"/>
      <c r="AY3" s="150">
        <f t="shared" ref="AY3:AY39" si="14">AW3+AX3</f>
        <v>2207</v>
      </c>
      <c r="AZ3" s="179">
        <v>3139</v>
      </c>
      <c r="BA3" s="179"/>
      <c r="BB3" s="150">
        <f t="shared" ref="BB3:BB39" si="15">AZ3+BA3</f>
        <v>3139</v>
      </c>
      <c r="BC3" s="104">
        <v>1724</v>
      </c>
      <c r="BD3" s="104"/>
      <c r="BE3" s="150">
        <f t="shared" ref="BE3:BE39" si="16">BC3+BD3</f>
        <v>1724</v>
      </c>
      <c r="BF3" s="179">
        <v>10331</v>
      </c>
      <c r="BG3" s="179"/>
      <c r="BH3" s="150">
        <f t="shared" ref="BH3:BH39" si="17">BF3+BG3</f>
        <v>10331</v>
      </c>
      <c r="BI3" s="104">
        <v>4264</v>
      </c>
      <c r="BJ3" s="104"/>
      <c r="BK3" s="150">
        <f t="shared" ref="BK3:BK38" si="18">BI3+BJ3</f>
        <v>4264</v>
      </c>
      <c r="BL3" s="179">
        <v>7178</v>
      </c>
      <c r="BM3" s="179"/>
      <c r="BN3" s="150">
        <f t="shared" ref="BN3:BN39" si="19">BL3+BM3</f>
        <v>7178</v>
      </c>
      <c r="BO3" s="104">
        <v>4242</v>
      </c>
      <c r="BP3" s="104"/>
      <c r="BQ3" s="150">
        <f t="shared" ref="BQ3:BQ38" si="20">BO3+BP3</f>
        <v>4242</v>
      </c>
      <c r="BR3" s="179">
        <v>9795</v>
      </c>
      <c r="BS3" s="179"/>
      <c r="BT3" s="150">
        <f t="shared" ref="BT3:BT39" si="21">BR3+BS3</f>
        <v>9795</v>
      </c>
      <c r="BU3" s="104">
        <v>748</v>
      </c>
      <c r="BV3" s="104"/>
      <c r="BW3" s="150">
        <f t="shared" ref="BW3:BW39" si="22">BU3+BV3</f>
        <v>748</v>
      </c>
      <c r="BX3" s="179">
        <v>12218</v>
      </c>
      <c r="BY3" s="179"/>
      <c r="BZ3" s="150">
        <f t="shared" ref="BZ3:BZ39" si="23">BX3+BY3</f>
        <v>12218</v>
      </c>
      <c r="CA3" s="104">
        <v>1906</v>
      </c>
      <c r="CB3" s="104"/>
      <c r="CC3" s="150">
        <f t="shared" ref="CC3:CC39" si="24">CA3+CB3</f>
        <v>1906</v>
      </c>
      <c r="CD3" s="179">
        <v>1197</v>
      </c>
      <c r="CE3" s="179"/>
      <c r="CF3" s="150">
        <f t="shared" ref="CF3:CF39" si="25">CD3+CE3</f>
        <v>1197</v>
      </c>
      <c r="CG3" s="104">
        <v>19147</v>
      </c>
      <c r="CH3" s="104"/>
      <c r="CI3" s="150">
        <f t="shared" ref="CI3:CI39" si="26">CG3+CH3</f>
        <v>19147</v>
      </c>
      <c r="CJ3" s="179">
        <v>4741</v>
      </c>
      <c r="CK3" s="179"/>
      <c r="CL3" s="150">
        <f t="shared" ref="CL3:CL40" si="27">CJ3+CK3</f>
        <v>4741</v>
      </c>
      <c r="CM3" s="104">
        <v>2941</v>
      </c>
      <c r="CN3" s="104"/>
      <c r="CO3" s="150">
        <f t="shared" ref="CO3:CO39" si="28">CM3+CN3</f>
        <v>2941</v>
      </c>
      <c r="CP3" s="179">
        <v>758</v>
      </c>
      <c r="CQ3" s="179"/>
      <c r="CR3" s="150">
        <f t="shared" ref="CR3:CR39" si="29">CP3+CQ3</f>
        <v>758</v>
      </c>
      <c r="CS3" s="104">
        <v>1404</v>
      </c>
      <c r="CT3" s="104"/>
      <c r="CU3" s="150">
        <f t="shared" ref="CU3:CU39" si="30">CS3+CT3</f>
        <v>1404</v>
      </c>
      <c r="CV3" s="179"/>
      <c r="CW3" s="179"/>
      <c r="CX3" s="150">
        <f t="shared" ref="CX3:CX39" si="31">CV3+CW3</f>
        <v>0</v>
      </c>
      <c r="CY3" s="104"/>
      <c r="CZ3" s="104"/>
      <c r="DA3" s="150">
        <f t="shared" ref="DA3:DA39" si="32">CY3+CZ3</f>
        <v>0</v>
      </c>
      <c r="DB3" s="179">
        <v>1784</v>
      </c>
      <c r="DC3" s="179"/>
      <c r="DD3" s="150">
        <f>DB3+DC3</f>
        <v>1784</v>
      </c>
      <c r="DE3" s="104">
        <v>2820</v>
      </c>
      <c r="DF3" s="104"/>
      <c r="DG3" s="150">
        <f t="shared" ref="DG3:DG39" si="33">DE3+DF3</f>
        <v>2820</v>
      </c>
      <c r="DH3" s="179">
        <v>6366</v>
      </c>
      <c r="DI3" s="179"/>
      <c r="DJ3" s="150">
        <f t="shared" ref="DJ3:DJ40" si="34">DH3+DI3</f>
        <v>6366</v>
      </c>
      <c r="DK3" s="104">
        <v>3776</v>
      </c>
      <c r="DL3" s="104"/>
      <c r="DM3" s="150">
        <f t="shared" ref="DM3:DM39" si="35">DK3+DL3</f>
        <v>3776</v>
      </c>
      <c r="DN3" s="179">
        <v>21238</v>
      </c>
      <c r="DO3" s="179"/>
      <c r="DP3" s="150">
        <f t="shared" ref="DP3:DP40" si="36">DN3+DO3</f>
        <v>21238</v>
      </c>
      <c r="DQ3" s="104">
        <v>1953</v>
      </c>
      <c r="DR3" s="104"/>
      <c r="DS3" s="150">
        <f t="shared" ref="DS3:DS39" si="37">DQ3+DR3</f>
        <v>1953</v>
      </c>
      <c r="DT3" s="179">
        <v>10026</v>
      </c>
      <c r="DU3" s="179"/>
      <c r="DV3" s="150">
        <f t="shared" ref="DV3:DV39" si="38">DT3+DU3</f>
        <v>10026</v>
      </c>
      <c r="DW3" s="104"/>
      <c r="DX3" s="104"/>
      <c r="DY3" s="150">
        <f>DW3+DX3</f>
        <v>0</v>
      </c>
      <c r="DZ3" s="179">
        <v>3416</v>
      </c>
      <c r="EA3" s="179"/>
      <c r="EB3" s="150">
        <f t="shared" ref="EB3:EB39" si="39">DZ3+EA3</f>
        <v>3416</v>
      </c>
      <c r="EC3" s="104">
        <v>3612</v>
      </c>
      <c r="ED3" s="104"/>
      <c r="EE3" s="150">
        <f t="shared" ref="EE3:EE39" si="40">EC3+ED3</f>
        <v>3612</v>
      </c>
      <c r="EF3" s="179">
        <v>11407</v>
      </c>
      <c r="EG3" s="179"/>
      <c r="EH3" s="150">
        <f t="shared" ref="EH3:EH39" si="41">EF3+EG3</f>
        <v>11407</v>
      </c>
      <c r="EI3" s="104">
        <v>13938</v>
      </c>
      <c r="EJ3" s="104"/>
      <c r="EK3" s="150">
        <f t="shared" ref="EK3:EK39" si="42">EI3+EJ3</f>
        <v>13938</v>
      </c>
      <c r="EL3" s="179">
        <v>6310</v>
      </c>
      <c r="EM3" s="179"/>
      <c r="EN3" s="150">
        <f t="shared" ref="EN3:EN39" si="43">EL3+EM3</f>
        <v>6310</v>
      </c>
      <c r="EO3" s="104">
        <v>2074</v>
      </c>
      <c r="EP3" s="104"/>
      <c r="EQ3" s="150">
        <f t="shared" ref="EQ3:EQ39" si="44">EO3+EP3</f>
        <v>2074</v>
      </c>
      <c r="ER3" s="179">
        <v>2962</v>
      </c>
      <c r="ES3" s="179"/>
      <c r="ET3" s="150">
        <f t="shared" ref="ET3:ET39" si="45">ER3+ES3</f>
        <v>2962</v>
      </c>
      <c r="EU3" s="104">
        <v>250489</v>
      </c>
      <c r="EV3" s="104"/>
      <c r="EW3" s="150">
        <f t="shared" ref="EW3:EW38" si="46">EU3+EV3</f>
        <v>250489</v>
      </c>
      <c r="EX3" s="179">
        <v>5980</v>
      </c>
      <c r="EY3" s="179"/>
      <c r="EZ3" s="150">
        <f t="shared" ref="EZ3:EZ39" si="47">EX3+EY3</f>
        <v>5980</v>
      </c>
      <c r="FA3" s="104">
        <v>3332</v>
      </c>
      <c r="FB3" s="104"/>
      <c r="FC3" s="150">
        <f t="shared" ref="FC3:FC39" si="48">FA3+FB3</f>
        <v>3332</v>
      </c>
      <c r="FD3" s="179">
        <v>1646</v>
      </c>
      <c r="FE3" s="179"/>
      <c r="FF3" s="150">
        <f t="shared" ref="FF3:FF38" si="49">FD3+FE3</f>
        <v>1646</v>
      </c>
      <c r="FG3" s="104">
        <v>3847</v>
      </c>
      <c r="FH3" s="104"/>
      <c r="FI3" s="150">
        <f t="shared" ref="FI3:FI38" si="50">FG3+FH3</f>
        <v>3847</v>
      </c>
      <c r="FJ3" s="179">
        <v>4160</v>
      </c>
      <c r="FK3" s="179"/>
      <c r="FL3" s="150">
        <f t="shared" ref="FL3:FL39" si="51">FJ3+FK3</f>
        <v>4160</v>
      </c>
      <c r="FM3" s="104">
        <v>5562</v>
      </c>
      <c r="FN3" s="104"/>
      <c r="FO3" s="150">
        <f t="shared" ref="FO3:FO39" si="52">FM3+FN3</f>
        <v>5562</v>
      </c>
      <c r="FP3" s="179">
        <v>9515</v>
      </c>
      <c r="FQ3" s="179"/>
      <c r="FR3" s="150">
        <f t="shared" ref="FR3:FR39" si="53">FP3+FQ3</f>
        <v>9515</v>
      </c>
      <c r="FS3" s="104">
        <v>922</v>
      </c>
      <c r="FT3" s="104"/>
      <c r="FU3" s="150">
        <f t="shared" ref="FU3:FU39" si="54">FS3+FT3</f>
        <v>922</v>
      </c>
      <c r="FV3" s="179">
        <v>2820</v>
      </c>
      <c r="FW3" s="179"/>
      <c r="FX3" s="150">
        <f t="shared" ref="FX3:FX39" si="55">FV3+FW3</f>
        <v>2820</v>
      </c>
      <c r="FY3" s="104">
        <v>4593</v>
      </c>
      <c r="FZ3" s="104"/>
      <c r="GA3" s="150">
        <f t="shared" ref="GA3:GA39" si="56">FY3+FZ3</f>
        <v>4593</v>
      </c>
      <c r="GB3" s="179">
        <v>5768</v>
      </c>
      <c r="GC3" s="179"/>
      <c r="GD3" s="150">
        <f t="shared" ref="GD3:GD39" si="57">GB3+GC3</f>
        <v>5768</v>
      </c>
      <c r="GE3" s="104">
        <v>2567</v>
      </c>
      <c r="GF3" s="104"/>
      <c r="GG3" s="150">
        <f t="shared" ref="GG3:GG39" si="58">GE3+GF3</f>
        <v>2567</v>
      </c>
      <c r="GH3" s="179">
        <v>27327</v>
      </c>
      <c r="GI3" s="179"/>
      <c r="GJ3" s="150">
        <f t="shared" ref="GJ3:GJ39" si="59">GH3+GI3</f>
        <v>27327</v>
      </c>
      <c r="GK3" s="104"/>
      <c r="GL3" s="104"/>
      <c r="GM3" s="150">
        <f t="shared" ref="GM3:GM39" si="60">GK3+GL3</f>
        <v>0</v>
      </c>
      <c r="GN3" s="179">
        <v>24908</v>
      </c>
      <c r="GO3" s="179"/>
      <c r="GP3" s="150">
        <f t="shared" ref="GP3:GP39" si="61">GN3+GO3</f>
        <v>24908</v>
      </c>
      <c r="GQ3" s="104">
        <v>2348</v>
      </c>
      <c r="GR3" s="104"/>
      <c r="GS3" s="150">
        <f t="shared" ref="GS3:GS39" si="62">GQ3+GR3</f>
        <v>2348</v>
      </c>
      <c r="GT3" s="179">
        <v>7157</v>
      </c>
      <c r="GU3" s="179"/>
      <c r="GV3" s="150">
        <f t="shared" ref="GV3:GV39" si="63">GT3+GU3</f>
        <v>7157</v>
      </c>
      <c r="GW3" s="104">
        <v>2505</v>
      </c>
      <c r="GX3" s="104"/>
      <c r="GY3" s="150">
        <f>GW3+GX3</f>
        <v>2505</v>
      </c>
      <c r="GZ3" s="179">
        <v>6377</v>
      </c>
      <c r="HA3" s="179"/>
      <c r="HB3" s="150">
        <f t="shared" ref="HB3:HB40" si="64">GZ3+HA3</f>
        <v>6377</v>
      </c>
      <c r="HC3" s="104">
        <v>16766</v>
      </c>
      <c r="HD3" s="104"/>
      <c r="HE3" s="150">
        <f t="shared" ref="HE3:HE39" si="65">HC3+HD3</f>
        <v>16766</v>
      </c>
      <c r="HF3" s="179">
        <v>3736</v>
      </c>
      <c r="HG3" s="179"/>
      <c r="HH3" s="150">
        <f t="shared" ref="HH3:HH39" si="66">HF3+HG3</f>
        <v>3736</v>
      </c>
      <c r="HI3" s="104">
        <v>4551</v>
      </c>
      <c r="HJ3" s="104"/>
      <c r="HK3" s="150">
        <f t="shared" ref="HK3:HK39" si="67">HI3+HJ3</f>
        <v>4551</v>
      </c>
      <c r="HL3" s="179"/>
      <c r="HM3" s="179"/>
      <c r="HN3" s="150">
        <f t="shared" ref="HN3:HN39" si="68">HL3+HM3</f>
        <v>0</v>
      </c>
      <c r="HO3" s="104">
        <v>2420</v>
      </c>
      <c r="HP3" s="104"/>
      <c r="HQ3" s="150">
        <f t="shared" ref="HQ3:HQ39" si="69">HO3+HP3</f>
        <v>2420</v>
      </c>
      <c r="HR3" s="179">
        <v>4686</v>
      </c>
      <c r="HS3" s="179"/>
      <c r="HT3" s="150">
        <f t="shared" ref="HT3:HT39" si="70">HR3+HS3</f>
        <v>4686</v>
      </c>
      <c r="HU3" s="104"/>
      <c r="HV3" s="104"/>
      <c r="HW3" s="150">
        <f t="shared" ref="HW3:HW39" si="71">HU3+HV3</f>
        <v>0</v>
      </c>
      <c r="HX3" s="179">
        <v>3244</v>
      </c>
      <c r="HY3" s="179"/>
      <c r="HZ3" s="150">
        <f t="shared" ref="HZ3:HZ39" si="72">HX3+HY3</f>
        <v>3244</v>
      </c>
      <c r="IA3" s="104">
        <v>10229</v>
      </c>
      <c r="IB3" s="104"/>
      <c r="IC3" s="150">
        <f t="shared" ref="IC3:IC40" si="73">IA3+IB3</f>
        <v>10229</v>
      </c>
      <c r="ID3" s="179">
        <v>2523</v>
      </c>
      <c r="IE3" s="179"/>
      <c r="IF3" s="150">
        <f t="shared" ref="IF3:IF39" si="74">ID3+IE3</f>
        <v>2523</v>
      </c>
      <c r="IG3" s="200"/>
      <c r="IH3" s="200"/>
      <c r="II3" s="206"/>
      <c r="IJ3" s="179">
        <v>4122</v>
      </c>
      <c r="IK3" s="179"/>
      <c r="IL3" s="150">
        <f>IJ3+IK3</f>
        <v>4122</v>
      </c>
      <c r="IM3" s="104">
        <v>15407</v>
      </c>
      <c r="IN3" s="104"/>
      <c r="IO3" s="150">
        <f t="shared" ref="IO3:IO39" si="75">IM3+IN3</f>
        <v>15407</v>
      </c>
      <c r="IP3" s="179">
        <v>6286</v>
      </c>
      <c r="IQ3" s="179"/>
      <c r="IR3" s="150">
        <f t="shared" ref="IR3:IR40" si="76">IP3+IQ3</f>
        <v>6286</v>
      </c>
      <c r="IS3" s="104">
        <v>3530</v>
      </c>
      <c r="IT3" s="104"/>
      <c r="IU3" s="150">
        <f t="shared" ref="IU3:IU39" si="77">IS3+IT3</f>
        <v>3530</v>
      </c>
      <c r="IV3" s="179">
        <v>3071</v>
      </c>
      <c r="IW3" s="179"/>
      <c r="IX3" s="150">
        <f t="shared" ref="IX3:IX39" si="78">IV3+IW3</f>
        <v>3071</v>
      </c>
      <c r="IY3" s="104">
        <v>10567</v>
      </c>
      <c r="IZ3" s="104"/>
      <c r="JA3" s="150">
        <f t="shared" ref="JA3:JA40" si="79">IY3+IZ3</f>
        <v>10567</v>
      </c>
      <c r="JB3" s="179">
        <v>13246</v>
      </c>
      <c r="JC3" s="179"/>
      <c r="JD3" s="150">
        <f t="shared" ref="JD3:JD40" si="80">JB3+JC3</f>
        <v>13246</v>
      </c>
      <c r="JE3" s="104">
        <v>8681</v>
      </c>
      <c r="JF3" s="161"/>
      <c r="JG3" s="150">
        <f t="shared" ref="JG3:JG40" si="81">JE3+JF3</f>
        <v>8681</v>
      </c>
      <c r="JH3" s="164"/>
      <c r="JI3" s="115"/>
      <c r="JJ3" s="213" t="s">
        <v>442</v>
      </c>
      <c r="JK3" s="213" t="s">
        <v>442</v>
      </c>
      <c r="JL3" s="213" t="s">
        <v>442</v>
      </c>
      <c r="JM3" s="213" t="s">
        <v>442</v>
      </c>
      <c r="JN3" s="213" t="s">
        <v>442</v>
      </c>
      <c r="JO3" s="213" t="s">
        <v>442</v>
      </c>
      <c r="JP3" s="213" t="s">
        <v>442</v>
      </c>
      <c r="JQ3" s="213" t="s">
        <v>442</v>
      </c>
      <c r="JR3" s="213" t="s">
        <v>442</v>
      </c>
      <c r="JS3" s="213" t="s">
        <v>442</v>
      </c>
      <c r="JT3" s="213" t="s">
        <v>442</v>
      </c>
      <c r="JU3" s="213" t="s">
        <v>442</v>
      </c>
      <c r="JV3" s="213" t="s">
        <v>442</v>
      </c>
      <c r="JW3" s="213" t="s">
        <v>442</v>
      </c>
      <c r="JX3" s="213" t="s">
        <v>442</v>
      </c>
      <c r="JY3" s="213" t="s">
        <v>442</v>
      </c>
      <c r="JZ3" s="213" t="s">
        <v>442</v>
      </c>
      <c r="KA3" s="213" t="s">
        <v>442</v>
      </c>
      <c r="KB3" s="213" t="s">
        <v>442</v>
      </c>
      <c r="KC3" s="213" t="s">
        <v>442</v>
      </c>
      <c r="KD3" s="213" t="s">
        <v>442</v>
      </c>
      <c r="KE3" s="213" t="s">
        <v>442</v>
      </c>
      <c r="KF3" s="213" t="s">
        <v>442</v>
      </c>
      <c r="KG3" s="213" t="s">
        <v>442</v>
      </c>
      <c r="KH3" s="213" t="s">
        <v>442</v>
      </c>
      <c r="KI3" s="213" t="s">
        <v>442</v>
      </c>
      <c r="KJ3" s="213" t="s">
        <v>442</v>
      </c>
      <c r="KK3" s="213" t="s">
        <v>442</v>
      </c>
      <c r="KL3" s="213" t="s">
        <v>442</v>
      </c>
      <c r="KM3" s="213" t="s">
        <v>442</v>
      </c>
      <c r="KN3" s="213" t="s">
        <v>442</v>
      </c>
      <c r="KO3" s="213"/>
      <c r="KP3" s="213"/>
      <c r="KQ3" s="213" t="s">
        <v>442</v>
      </c>
      <c r="KR3" s="213" t="s">
        <v>442</v>
      </c>
      <c r="KS3" s="213" t="s">
        <v>442</v>
      </c>
      <c r="KT3" s="213" t="s">
        <v>442</v>
      </c>
      <c r="KU3" s="213" t="s">
        <v>442</v>
      </c>
      <c r="KV3" s="213" t="s">
        <v>442</v>
      </c>
      <c r="KW3" s="213" t="s">
        <v>442</v>
      </c>
      <c r="KX3" s="213"/>
      <c r="KY3" s="213" t="s">
        <v>442</v>
      </c>
      <c r="KZ3" s="213" t="s">
        <v>442</v>
      </c>
      <c r="LA3" s="213" t="s">
        <v>442</v>
      </c>
      <c r="LB3" s="213" t="s">
        <v>442</v>
      </c>
      <c r="LC3" s="213" t="s">
        <v>442</v>
      </c>
      <c r="LD3" s="213" t="s">
        <v>442</v>
      </c>
      <c r="LE3" s="213" t="s">
        <v>442</v>
      </c>
      <c r="LF3" s="213" t="s">
        <v>442</v>
      </c>
      <c r="LG3" s="213" t="s">
        <v>442</v>
      </c>
      <c r="LH3" s="213" t="s">
        <v>442</v>
      </c>
      <c r="LI3" s="213" t="s">
        <v>442</v>
      </c>
      <c r="LJ3" s="213" t="s">
        <v>442</v>
      </c>
      <c r="LK3" s="213" t="s">
        <v>442</v>
      </c>
      <c r="LL3" s="213" t="s">
        <v>442</v>
      </c>
      <c r="LM3" s="213" t="s">
        <v>442</v>
      </c>
      <c r="LN3" s="213" t="s">
        <v>442</v>
      </c>
      <c r="LO3" s="213" t="s">
        <v>442</v>
      </c>
      <c r="LP3" s="213" t="s">
        <v>442</v>
      </c>
      <c r="LQ3" s="213" t="s">
        <v>442</v>
      </c>
      <c r="LR3" s="213" t="s">
        <v>442</v>
      </c>
      <c r="LS3" s="213" t="s">
        <v>442</v>
      </c>
      <c r="LT3" s="213"/>
      <c r="LU3" s="213" t="s">
        <v>442</v>
      </c>
      <c r="LV3" s="213" t="s">
        <v>442</v>
      </c>
      <c r="LW3" s="213" t="s">
        <v>442</v>
      </c>
      <c r="LX3" s="213" t="s">
        <v>442</v>
      </c>
      <c r="LY3" s="213" t="s">
        <v>442</v>
      </c>
      <c r="LZ3" s="213" t="s">
        <v>442</v>
      </c>
      <c r="MA3" s="213" t="s">
        <v>442</v>
      </c>
      <c r="MB3" s="213" t="s">
        <v>442</v>
      </c>
      <c r="MC3" s="213"/>
      <c r="MD3" s="213" t="s">
        <v>442</v>
      </c>
      <c r="ME3" s="213" t="s">
        <v>442</v>
      </c>
      <c r="MF3" s="213"/>
      <c r="MG3" s="213" t="s">
        <v>442</v>
      </c>
      <c r="MH3" s="213" t="s">
        <v>442</v>
      </c>
      <c r="MI3" s="213" t="s">
        <v>442</v>
      </c>
      <c r="MJ3" s="213" t="s">
        <v>442</v>
      </c>
      <c r="MK3" s="213" t="s">
        <v>442</v>
      </c>
      <c r="ML3" s="213" t="s">
        <v>442</v>
      </c>
      <c r="MM3" s="213" t="s">
        <v>442</v>
      </c>
      <c r="MN3" s="213" t="s">
        <v>442</v>
      </c>
      <c r="MO3" s="213" t="s">
        <v>442</v>
      </c>
      <c r="MP3" s="213" t="s">
        <v>442</v>
      </c>
      <c r="MQ3" s="213" t="s">
        <v>442</v>
      </c>
      <c r="MR3" s="128">
        <f>(COUNTIF(JJ3:MQ3,MQ52)/79)</f>
        <v>0</v>
      </c>
      <c r="MS3" s="99"/>
      <c r="MT3" s="99"/>
    </row>
    <row r="4" spans="1:362" s="242" customFormat="1" ht="15">
      <c r="A4" s="248" t="s">
        <v>493</v>
      </c>
      <c r="B4" s="252">
        <v>152009</v>
      </c>
      <c r="C4" s="249">
        <v>800</v>
      </c>
      <c r="D4" s="250" t="s">
        <v>487</v>
      </c>
      <c r="E4" s="250"/>
      <c r="F4" s="251">
        <v>43555</v>
      </c>
      <c r="G4" s="238"/>
      <c r="H4" s="238"/>
      <c r="I4" s="241"/>
      <c r="J4" s="179"/>
      <c r="K4" s="179"/>
      <c r="L4" s="253"/>
      <c r="M4" s="238"/>
      <c r="N4" s="238"/>
      <c r="O4" s="253"/>
      <c r="P4" s="179"/>
      <c r="Q4" s="179"/>
      <c r="R4" s="253"/>
      <c r="S4" s="238"/>
      <c r="T4" s="238"/>
      <c r="U4" s="253"/>
      <c r="V4" s="179"/>
      <c r="W4" s="179"/>
      <c r="X4" s="253"/>
      <c r="Y4" s="238"/>
      <c r="Z4" s="238"/>
      <c r="AA4" s="253"/>
      <c r="AB4" s="179"/>
      <c r="AC4" s="179"/>
      <c r="AD4" s="253"/>
      <c r="AE4" s="238"/>
      <c r="AF4" s="238"/>
      <c r="AG4" s="253"/>
      <c r="AH4" s="179"/>
      <c r="AI4" s="179"/>
      <c r="AJ4" s="253"/>
      <c r="AK4" s="238"/>
      <c r="AL4" s="238"/>
      <c r="AM4" s="253"/>
      <c r="AN4" s="179"/>
      <c r="AO4" s="179"/>
      <c r="AP4" s="253"/>
      <c r="AQ4" s="238"/>
      <c r="AR4" s="238"/>
      <c r="AS4" s="253"/>
      <c r="AT4" s="179"/>
      <c r="AU4" s="179"/>
      <c r="AV4" s="253"/>
      <c r="AW4" s="238"/>
      <c r="AX4" s="238"/>
      <c r="AY4" s="253"/>
      <c r="AZ4" s="179"/>
      <c r="BA4" s="179"/>
      <c r="BB4" s="253"/>
      <c r="BC4" s="238"/>
      <c r="BD4" s="238"/>
      <c r="BE4" s="253"/>
      <c r="BF4" s="179"/>
      <c r="BG4" s="179"/>
      <c r="BH4" s="253"/>
      <c r="BI4" s="238"/>
      <c r="BJ4" s="238"/>
      <c r="BK4" s="253"/>
      <c r="BL4" s="179"/>
      <c r="BM4" s="179"/>
      <c r="BN4" s="253"/>
      <c r="BO4" s="238"/>
      <c r="BP4" s="238"/>
      <c r="BQ4" s="253"/>
      <c r="BR4" s="179"/>
      <c r="BS4" s="179"/>
      <c r="BT4" s="253"/>
      <c r="BU4" s="238"/>
      <c r="BV4" s="238"/>
      <c r="BW4" s="253"/>
      <c r="BX4" s="179"/>
      <c r="BY4" s="179"/>
      <c r="BZ4" s="253"/>
      <c r="CA4" s="238"/>
      <c r="CB4" s="238"/>
      <c r="CC4" s="253"/>
      <c r="CD4" s="179"/>
      <c r="CE4" s="179"/>
      <c r="CF4" s="253"/>
      <c r="CG4" s="238"/>
      <c r="CH4" s="238"/>
      <c r="CI4" s="253"/>
      <c r="CJ4" s="179"/>
      <c r="CK4" s="179"/>
      <c r="CL4" s="253"/>
      <c r="CM4" s="238"/>
      <c r="CN4" s="238"/>
      <c r="CO4" s="253"/>
      <c r="CP4" s="179"/>
      <c r="CQ4" s="179"/>
      <c r="CR4" s="253"/>
      <c r="CS4" s="238"/>
      <c r="CT4" s="238"/>
      <c r="CU4" s="253"/>
      <c r="CV4" s="179"/>
      <c r="CW4" s="179"/>
      <c r="CX4" s="253"/>
      <c r="CY4" s="238"/>
      <c r="CZ4" s="238"/>
      <c r="DA4" s="253"/>
      <c r="DB4" s="179"/>
      <c r="DC4" s="179"/>
      <c r="DD4" s="253"/>
      <c r="DE4" s="238"/>
      <c r="DF4" s="238"/>
      <c r="DG4" s="253"/>
      <c r="DH4" s="179"/>
      <c r="DI4" s="179"/>
      <c r="DJ4" s="253"/>
      <c r="DK4" s="238"/>
      <c r="DL4" s="238"/>
      <c r="DM4" s="253"/>
      <c r="DN4" s="179"/>
      <c r="DO4" s="179"/>
      <c r="DP4" s="253"/>
      <c r="DQ4" s="238"/>
      <c r="DR4" s="238"/>
      <c r="DS4" s="253"/>
      <c r="DT4" s="179"/>
      <c r="DU4" s="179"/>
      <c r="DV4" s="253"/>
      <c r="DW4" s="238"/>
      <c r="DX4" s="238"/>
      <c r="DY4" s="253"/>
      <c r="DZ4" s="179"/>
      <c r="EA4" s="179"/>
      <c r="EB4" s="253"/>
      <c r="EC4" s="238"/>
      <c r="ED4" s="238"/>
      <c r="EE4" s="253"/>
      <c r="EF4" s="179"/>
      <c r="EG4" s="179"/>
      <c r="EH4" s="253"/>
      <c r="EI4" s="238"/>
      <c r="EJ4" s="238"/>
      <c r="EK4" s="253"/>
      <c r="EL4" s="179"/>
      <c r="EM4" s="179"/>
      <c r="EN4" s="253"/>
      <c r="EO4" s="238"/>
      <c r="EP4" s="238"/>
      <c r="EQ4" s="253"/>
      <c r="ER4" s="179"/>
      <c r="ES4" s="179"/>
      <c r="ET4" s="253"/>
      <c r="EU4" s="238">
        <v>102000</v>
      </c>
      <c r="EV4" s="238"/>
      <c r="EW4" s="253">
        <v>102000</v>
      </c>
      <c r="EX4" s="179"/>
      <c r="EY4" s="179"/>
      <c r="EZ4" s="253"/>
      <c r="FA4" s="238"/>
      <c r="FB4" s="238"/>
      <c r="FC4" s="253"/>
      <c r="FD4" s="179"/>
      <c r="FE4" s="179"/>
      <c r="FF4" s="253"/>
      <c r="FG4" s="238"/>
      <c r="FH4" s="238"/>
      <c r="FI4" s="253"/>
      <c r="FJ4" s="179"/>
      <c r="FK4" s="179"/>
      <c r="FL4" s="253"/>
      <c r="FM4" s="238"/>
      <c r="FN4" s="238"/>
      <c r="FO4" s="253"/>
      <c r="FP4" s="179"/>
      <c r="FQ4" s="179"/>
      <c r="FR4" s="253"/>
      <c r="FS4" s="238"/>
      <c r="FT4" s="238"/>
      <c r="FU4" s="253"/>
      <c r="FV4" s="179"/>
      <c r="FW4" s="179"/>
      <c r="FX4" s="253"/>
      <c r="FY4" s="238"/>
      <c r="FZ4" s="238"/>
      <c r="GA4" s="253"/>
      <c r="GB4" s="179"/>
      <c r="GC4" s="179"/>
      <c r="GD4" s="253"/>
      <c r="GE4" s="238"/>
      <c r="GF4" s="238"/>
      <c r="GG4" s="253"/>
      <c r="GH4" s="179"/>
      <c r="GI4" s="179"/>
      <c r="GJ4" s="253"/>
      <c r="GK4" s="238"/>
      <c r="GL4" s="238"/>
      <c r="GM4" s="253"/>
      <c r="GN4" s="179"/>
      <c r="GO4" s="179"/>
      <c r="GP4" s="253"/>
      <c r="GQ4" s="238"/>
      <c r="GR4" s="238"/>
      <c r="GS4" s="253"/>
      <c r="GT4" s="179"/>
      <c r="GU4" s="179"/>
      <c r="GV4" s="253"/>
      <c r="GW4" s="238"/>
      <c r="GX4" s="238"/>
      <c r="GY4" s="253"/>
      <c r="GZ4" s="179"/>
      <c r="HA4" s="179"/>
      <c r="HB4" s="253"/>
      <c r="HC4" s="238"/>
      <c r="HD4" s="238"/>
      <c r="HE4" s="253"/>
      <c r="HF4" s="179"/>
      <c r="HG4" s="179"/>
      <c r="HH4" s="253"/>
      <c r="HI4" s="238"/>
      <c r="HJ4" s="238"/>
      <c r="HK4" s="253"/>
      <c r="HL4" s="179"/>
      <c r="HM4" s="179"/>
      <c r="HN4" s="253"/>
      <c r="HO4" s="238"/>
      <c r="HP4" s="238"/>
      <c r="HQ4" s="253"/>
      <c r="HR4" s="179"/>
      <c r="HS4" s="179"/>
      <c r="HT4" s="253"/>
      <c r="HU4" s="238"/>
      <c r="HV4" s="238"/>
      <c r="HW4" s="253"/>
      <c r="HX4" s="179"/>
      <c r="HY4" s="179"/>
      <c r="HZ4" s="253"/>
      <c r="IA4" s="238"/>
      <c r="IB4" s="238"/>
      <c r="IC4" s="253"/>
      <c r="ID4" s="179"/>
      <c r="IE4" s="179"/>
      <c r="IF4" s="253"/>
      <c r="IG4" s="200"/>
      <c r="IH4" s="200"/>
      <c r="II4" s="259"/>
      <c r="IJ4" s="179"/>
      <c r="IK4" s="179"/>
      <c r="IL4" s="253"/>
      <c r="IM4" s="238"/>
      <c r="IN4" s="238"/>
      <c r="IO4" s="253"/>
      <c r="IP4" s="179"/>
      <c r="IQ4" s="179"/>
      <c r="IR4" s="253"/>
      <c r="IS4" s="238"/>
      <c r="IT4" s="238"/>
      <c r="IU4" s="253"/>
      <c r="IV4" s="179"/>
      <c r="IW4" s="179"/>
      <c r="IX4" s="253"/>
      <c r="IY4" s="238"/>
      <c r="IZ4" s="238"/>
      <c r="JA4" s="253"/>
      <c r="JB4" s="179"/>
      <c r="JC4" s="179"/>
      <c r="JD4" s="253"/>
      <c r="JE4" s="238"/>
      <c r="JF4" s="257"/>
      <c r="JG4" s="253"/>
      <c r="JH4" s="258"/>
      <c r="JI4" s="240"/>
      <c r="JJ4" s="213"/>
      <c r="JK4" s="213"/>
      <c r="JL4" s="213"/>
      <c r="JM4" s="213"/>
      <c r="JN4" s="213"/>
      <c r="JO4" s="213"/>
      <c r="JP4" s="213"/>
      <c r="JQ4" s="213"/>
      <c r="JR4" s="213"/>
      <c r="JS4" s="213"/>
      <c r="JT4" s="213"/>
      <c r="JU4" s="213"/>
      <c r="JV4" s="213"/>
      <c r="JW4" s="213"/>
      <c r="JX4" s="213"/>
      <c r="JY4" s="213"/>
      <c r="JZ4" s="213"/>
      <c r="KA4" s="213"/>
      <c r="KB4" s="213"/>
      <c r="KC4" s="213"/>
      <c r="KD4" s="213"/>
      <c r="KE4" s="213"/>
      <c r="KF4" s="213"/>
      <c r="KG4" s="213"/>
      <c r="KH4" s="213"/>
      <c r="KI4" s="213"/>
      <c r="KJ4" s="213"/>
      <c r="KK4" s="213"/>
      <c r="KL4" s="213"/>
      <c r="KM4" s="213"/>
      <c r="KN4" s="213"/>
      <c r="KO4" s="213"/>
      <c r="KP4" s="213"/>
      <c r="KQ4" s="213"/>
      <c r="KR4" s="213"/>
      <c r="KS4" s="213"/>
      <c r="KT4" s="213"/>
      <c r="KU4" s="213"/>
      <c r="KV4" s="213"/>
      <c r="KW4" s="213"/>
      <c r="KX4" s="213"/>
      <c r="KY4" s="213"/>
      <c r="KZ4" s="213"/>
      <c r="LA4" s="213"/>
      <c r="LB4" s="213"/>
      <c r="LC4" s="213"/>
      <c r="LD4" s="213"/>
      <c r="LE4" s="213"/>
      <c r="LF4" s="213"/>
      <c r="LG4" s="213"/>
      <c r="LH4" s="213"/>
      <c r="LI4" s="213"/>
      <c r="LJ4" s="213"/>
      <c r="LK4" s="213"/>
      <c r="LL4" s="213"/>
      <c r="LM4" s="213"/>
      <c r="LN4" s="213"/>
      <c r="LO4" s="213"/>
      <c r="LP4" s="213"/>
      <c r="LQ4" s="213"/>
      <c r="LR4" s="213"/>
      <c r="LS4" s="213"/>
      <c r="LT4" s="213"/>
      <c r="LU4" s="213"/>
      <c r="LV4" s="213"/>
      <c r="LW4" s="213"/>
      <c r="LX4" s="213"/>
      <c r="LY4" s="213"/>
      <c r="LZ4" s="213"/>
      <c r="MA4" s="213"/>
      <c r="MB4" s="213"/>
      <c r="MC4" s="213"/>
      <c r="MD4" s="213"/>
      <c r="ME4" s="213"/>
      <c r="MF4" s="213"/>
      <c r="MG4" s="213"/>
      <c r="MH4" s="213"/>
      <c r="MI4" s="213"/>
      <c r="MJ4" s="213"/>
      <c r="MK4" s="213"/>
      <c r="ML4" s="213"/>
      <c r="MM4" s="213"/>
      <c r="MN4" s="213"/>
      <c r="MO4" s="213"/>
      <c r="MP4" s="213"/>
      <c r="MQ4" s="213"/>
      <c r="MR4" s="243"/>
      <c r="MS4" s="234"/>
      <c r="MT4" s="234"/>
    </row>
    <row r="5" spans="1:362" s="127" customFormat="1" ht="15">
      <c r="A5" s="160" t="s">
        <v>463</v>
      </c>
      <c r="B5" s="143">
        <v>152002</v>
      </c>
      <c r="C5" s="144">
        <v>800</v>
      </c>
      <c r="D5" s="145" t="s">
        <v>475</v>
      </c>
      <c r="E5" s="145" t="s">
        <v>19</v>
      </c>
      <c r="F5" s="140">
        <v>43555</v>
      </c>
      <c r="G5" s="123"/>
      <c r="H5" s="100"/>
      <c r="I5" s="125">
        <f t="shared" si="2"/>
        <v>0</v>
      </c>
      <c r="J5" s="154"/>
      <c r="K5" s="154"/>
      <c r="L5" s="150">
        <f t="shared" si="3"/>
        <v>0</v>
      </c>
      <c r="M5" s="100"/>
      <c r="N5" s="100"/>
      <c r="O5" s="150">
        <f t="shared" ref="O5:O37" si="82">M5+N5</f>
        <v>0</v>
      </c>
      <c r="P5" s="154"/>
      <c r="Q5" s="154"/>
      <c r="R5" s="150">
        <f t="shared" ref="R5:R37" si="83">P5+Q5</f>
        <v>0</v>
      </c>
      <c r="S5" s="100"/>
      <c r="T5" s="100"/>
      <c r="U5" s="150">
        <f t="shared" si="4"/>
        <v>0</v>
      </c>
      <c r="V5" s="154"/>
      <c r="W5" s="154"/>
      <c r="X5" s="150">
        <f t="shared" si="5"/>
        <v>0</v>
      </c>
      <c r="Y5" s="100"/>
      <c r="Z5" s="100"/>
      <c r="AA5" s="150">
        <f t="shared" si="6"/>
        <v>0</v>
      </c>
      <c r="AB5" s="154"/>
      <c r="AC5" s="154"/>
      <c r="AD5" s="150">
        <f t="shared" si="7"/>
        <v>0</v>
      </c>
      <c r="AE5" s="100"/>
      <c r="AF5" s="100"/>
      <c r="AG5" s="150">
        <f t="shared" si="8"/>
        <v>0</v>
      </c>
      <c r="AH5" s="154"/>
      <c r="AI5" s="154"/>
      <c r="AJ5" s="150">
        <f t="shared" si="9"/>
        <v>0</v>
      </c>
      <c r="AK5" s="100"/>
      <c r="AL5" s="100"/>
      <c r="AM5" s="150">
        <f t="shared" si="10"/>
        <v>0</v>
      </c>
      <c r="AN5" s="154"/>
      <c r="AO5" s="154"/>
      <c r="AP5" s="150">
        <f t="shared" si="11"/>
        <v>0</v>
      </c>
      <c r="AQ5" s="100"/>
      <c r="AR5" s="100"/>
      <c r="AS5" s="150">
        <f t="shared" si="12"/>
        <v>0</v>
      </c>
      <c r="AT5" s="154"/>
      <c r="AU5" s="154"/>
      <c r="AV5" s="150">
        <f t="shared" si="13"/>
        <v>0</v>
      </c>
      <c r="AW5" s="100"/>
      <c r="AX5" s="100"/>
      <c r="AY5" s="150">
        <f t="shared" si="14"/>
        <v>0</v>
      </c>
      <c r="AZ5" s="154"/>
      <c r="BA5" s="154"/>
      <c r="BB5" s="150">
        <f t="shared" si="15"/>
        <v>0</v>
      </c>
      <c r="BC5" s="100"/>
      <c r="BD5" s="100"/>
      <c r="BE5" s="150">
        <f t="shared" si="16"/>
        <v>0</v>
      </c>
      <c r="BF5" s="154"/>
      <c r="BG5" s="154"/>
      <c r="BH5" s="150">
        <f t="shared" si="17"/>
        <v>0</v>
      </c>
      <c r="BI5" s="100"/>
      <c r="BJ5" s="100"/>
      <c r="BK5" s="150">
        <f t="shared" si="18"/>
        <v>0</v>
      </c>
      <c r="BL5" s="154"/>
      <c r="BM5" s="154"/>
      <c r="BN5" s="150">
        <f t="shared" si="19"/>
        <v>0</v>
      </c>
      <c r="BO5" s="100"/>
      <c r="BP5" s="100"/>
      <c r="BQ5" s="150">
        <f t="shared" si="20"/>
        <v>0</v>
      </c>
      <c r="BR5" s="154"/>
      <c r="BS5" s="154"/>
      <c r="BT5" s="150">
        <f t="shared" si="21"/>
        <v>0</v>
      </c>
      <c r="BU5" s="100"/>
      <c r="BV5" s="100"/>
      <c r="BW5" s="150">
        <f t="shared" si="22"/>
        <v>0</v>
      </c>
      <c r="BX5" s="154"/>
      <c r="BY5" s="154"/>
      <c r="BZ5" s="150">
        <f t="shared" si="23"/>
        <v>0</v>
      </c>
      <c r="CA5" s="100"/>
      <c r="CB5" s="100"/>
      <c r="CC5" s="150">
        <f t="shared" si="24"/>
        <v>0</v>
      </c>
      <c r="CD5" s="154"/>
      <c r="CE5" s="154"/>
      <c r="CF5" s="150">
        <f t="shared" si="25"/>
        <v>0</v>
      </c>
      <c r="CG5" s="100"/>
      <c r="CH5" s="100"/>
      <c r="CI5" s="150">
        <f t="shared" si="26"/>
        <v>0</v>
      </c>
      <c r="CJ5" s="154"/>
      <c r="CK5" s="154"/>
      <c r="CL5" s="150">
        <f t="shared" si="27"/>
        <v>0</v>
      </c>
      <c r="CM5" s="100"/>
      <c r="CN5" s="100"/>
      <c r="CO5" s="150">
        <f t="shared" si="28"/>
        <v>0</v>
      </c>
      <c r="CP5" s="154"/>
      <c r="CQ5" s="154"/>
      <c r="CR5" s="150">
        <f t="shared" si="29"/>
        <v>0</v>
      </c>
      <c r="CS5" s="100"/>
      <c r="CT5" s="100"/>
      <c r="CU5" s="150">
        <f t="shared" si="30"/>
        <v>0</v>
      </c>
      <c r="CV5" s="154"/>
      <c r="CW5" s="154"/>
      <c r="CX5" s="150">
        <f t="shared" si="31"/>
        <v>0</v>
      </c>
      <c r="CY5" s="100"/>
      <c r="CZ5" s="100"/>
      <c r="DA5" s="150">
        <f t="shared" si="32"/>
        <v>0</v>
      </c>
      <c r="DB5" s="154"/>
      <c r="DC5" s="154"/>
      <c r="DD5" s="150">
        <f t="shared" ref="DD5:DD39" si="84">DB5+DC5</f>
        <v>0</v>
      </c>
      <c r="DE5" s="100"/>
      <c r="DF5" s="100"/>
      <c r="DG5" s="150">
        <f t="shared" si="33"/>
        <v>0</v>
      </c>
      <c r="DH5" s="154"/>
      <c r="DI5" s="154"/>
      <c r="DJ5" s="150">
        <f t="shared" si="34"/>
        <v>0</v>
      </c>
      <c r="DK5" s="100"/>
      <c r="DL5" s="100"/>
      <c r="DM5" s="150">
        <f t="shared" si="35"/>
        <v>0</v>
      </c>
      <c r="DN5" s="154"/>
      <c r="DO5" s="154"/>
      <c r="DP5" s="150">
        <f t="shared" si="36"/>
        <v>0</v>
      </c>
      <c r="DQ5" s="100"/>
      <c r="DR5" s="100"/>
      <c r="DS5" s="150">
        <f t="shared" si="37"/>
        <v>0</v>
      </c>
      <c r="DT5" s="154"/>
      <c r="DU5" s="154"/>
      <c r="DV5" s="150">
        <f t="shared" si="38"/>
        <v>0</v>
      </c>
      <c r="DW5" s="100"/>
      <c r="DX5" s="100"/>
      <c r="DY5" s="150">
        <f t="shared" ref="DY5:DY39" si="85">DW5+DX5</f>
        <v>0</v>
      </c>
      <c r="DZ5" s="154"/>
      <c r="EA5" s="154"/>
      <c r="EB5" s="150">
        <f t="shared" si="39"/>
        <v>0</v>
      </c>
      <c r="EC5" s="100"/>
      <c r="ED5" s="100"/>
      <c r="EE5" s="150">
        <f t="shared" si="40"/>
        <v>0</v>
      </c>
      <c r="EF5" s="154"/>
      <c r="EG5" s="154"/>
      <c r="EH5" s="150">
        <f t="shared" si="41"/>
        <v>0</v>
      </c>
      <c r="EI5" s="100"/>
      <c r="EJ5" s="100"/>
      <c r="EK5" s="150">
        <f t="shared" si="42"/>
        <v>0</v>
      </c>
      <c r="EL5" s="154"/>
      <c r="EM5" s="154"/>
      <c r="EN5" s="150">
        <f t="shared" si="43"/>
        <v>0</v>
      </c>
      <c r="EO5" s="100"/>
      <c r="EP5" s="100"/>
      <c r="EQ5" s="150">
        <f t="shared" si="44"/>
        <v>0</v>
      </c>
      <c r="ER5" s="154"/>
      <c r="ES5" s="154"/>
      <c r="ET5" s="150">
        <f t="shared" si="45"/>
        <v>0</v>
      </c>
      <c r="EU5" s="100"/>
      <c r="EV5" s="100"/>
      <c r="EW5" s="150">
        <f t="shared" si="46"/>
        <v>0</v>
      </c>
      <c r="EX5" s="154"/>
      <c r="EY5" s="154"/>
      <c r="EZ5" s="150">
        <f t="shared" si="47"/>
        <v>0</v>
      </c>
      <c r="FA5" s="100"/>
      <c r="FB5" s="100"/>
      <c r="FC5" s="150">
        <f t="shared" si="48"/>
        <v>0</v>
      </c>
      <c r="FD5" s="154"/>
      <c r="FE5" s="154"/>
      <c r="FF5" s="150">
        <f t="shared" si="49"/>
        <v>0</v>
      </c>
      <c r="FG5" s="100"/>
      <c r="FH5" s="100"/>
      <c r="FI5" s="150">
        <f t="shared" si="50"/>
        <v>0</v>
      </c>
      <c r="FJ5" s="154"/>
      <c r="FK5" s="154"/>
      <c r="FL5" s="150">
        <f t="shared" si="51"/>
        <v>0</v>
      </c>
      <c r="FM5" s="100"/>
      <c r="FN5" s="100"/>
      <c r="FO5" s="150">
        <f t="shared" si="52"/>
        <v>0</v>
      </c>
      <c r="FP5" s="154"/>
      <c r="FQ5" s="154"/>
      <c r="FR5" s="150">
        <f t="shared" si="53"/>
        <v>0</v>
      </c>
      <c r="FS5" s="100"/>
      <c r="FT5" s="100"/>
      <c r="FU5" s="150">
        <f t="shared" si="54"/>
        <v>0</v>
      </c>
      <c r="FV5" s="154"/>
      <c r="FW5" s="154"/>
      <c r="FX5" s="150">
        <f t="shared" si="55"/>
        <v>0</v>
      </c>
      <c r="FY5" s="100"/>
      <c r="FZ5" s="100"/>
      <c r="GA5" s="150">
        <f t="shared" si="56"/>
        <v>0</v>
      </c>
      <c r="GB5" s="154"/>
      <c r="GC5" s="154"/>
      <c r="GD5" s="150">
        <f t="shared" si="57"/>
        <v>0</v>
      </c>
      <c r="GE5" s="100"/>
      <c r="GF5" s="100"/>
      <c r="GG5" s="150">
        <f t="shared" si="58"/>
        <v>0</v>
      </c>
      <c r="GH5" s="154"/>
      <c r="GI5" s="154"/>
      <c r="GJ5" s="150">
        <f t="shared" si="59"/>
        <v>0</v>
      </c>
      <c r="GK5" s="100"/>
      <c r="GL5" s="100"/>
      <c r="GM5" s="150">
        <f t="shared" si="60"/>
        <v>0</v>
      </c>
      <c r="GN5" s="154"/>
      <c r="GO5" s="154"/>
      <c r="GP5" s="150">
        <f t="shared" si="61"/>
        <v>0</v>
      </c>
      <c r="GQ5" s="100"/>
      <c r="GR5" s="100"/>
      <c r="GS5" s="150">
        <f t="shared" si="62"/>
        <v>0</v>
      </c>
      <c r="GT5" s="154"/>
      <c r="GU5" s="154"/>
      <c r="GV5" s="150">
        <f t="shared" si="63"/>
        <v>0</v>
      </c>
      <c r="GW5" s="100"/>
      <c r="GX5" s="100"/>
      <c r="GY5" s="150">
        <f t="shared" ref="GY5:GY39" si="86">GW5+GX5</f>
        <v>0</v>
      </c>
      <c r="GZ5" s="154"/>
      <c r="HA5" s="154"/>
      <c r="HB5" s="150">
        <f t="shared" si="64"/>
        <v>0</v>
      </c>
      <c r="HC5" s="100"/>
      <c r="HD5" s="100"/>
      <c r="HE5" s="150">
        <f t="shared" si="65"/>
        <v>0</v>
      </c>
      <c r="HF5" s="154"/>
      <c r="HG5" s="154"/>
      <c r="HH5" s="150">
        <f t="shared" si="66"/>
        <v>0</v>
      </c>
      <c r="HI5" s="100"/>
      <c r="HJ5" s="100"/>
      <c r="HK5" s="150">
        <f t="shared" si="67"/>
        <v>0</v>
      </c>
      <c r="HL5" s="154"/>
      <c r="HM5" s="154"/>
      <c r="HN5" s="150">
        <f t="shared" si="68"/>
        <v>0</v>
      </c>
      <c r="HO5" s="100"/>
      <c r="HP5" s="100"/>
      <c r="HQ5" s="150">
        <f t="shared" si="69"/>
        <v>0</v>
      </c>
      <c r="HR5" s="154"/>
      <c r="HS5" s="154"/>
      <c r="HT5" s="150">
        <f t="shared" si="70"/>
        <v>0</v>
      </c>
      <c r="HU5" s="100"/>
      <c r="HV5" s="100"/>
      <c r="HW5" s="150">
        <f t="shared" si="71"/>
        <v>0</v>
      </c>
      <c r="HX5" s="154"/>
      <c r="HY5" s="154"/>
      <c r="HZ5" s="150">
        <f t="shared" si="72"/>
        <v>0</v>
      </c>
      <c r="IA5" s="100"/>
      <c r="IB5" s="100"/>
      <c r="IC5" s="150">
        <f t="shared" si="73"/>
        <v>0</v>
      </c>
      <c r="ID5" s="154"/>
      <c r="IE5" s="154"/>
      <c r="IF5" s="150">
        <f t="shared" si="74"/>
        <v>0</v>
      </c>
      <c r="IG5" s="202"/>
      <c r="IH5" s="202"/>
      <c r="II5" s="206"/>
      <c r="IJ5" s="154"/>
      <c r="IK5" s="154"/>
      <c r="IL5" s="150">
        <f t="shared" ref="IL5:IL39" si="87">IJ5+IK5</f>
        <v>0</v>
      </c>
      <c r="IM5" s="100"/>
      <c r="IN5" s="100"/>
      <c r="IO5" s="150">
        <f t="shared" si="75"/>
        <v>0</v>
      </c>
      <c r="IP5" s="154"/>
      <c r="IQ5" s="154"/>
      <c r="IR5" s="150">
        <f t="shared" si="76"/>
        <v>0</v>
      </c>
      <c r="IS5" s="100"/>
      <c r="IT5" s="100"/>
      <c r="IU5" s="150">
        <f t="shared" si="77"/>
        <v>0</v>
      </c>
      <c r="IV5" s="154"/>
      <c r="IW5" s="154"/>
      <c r="IX5" s="150">
        <f t="shared" si="78"/>
        <v>0</v>
      </c>
      <c r="IY5" s="100"/>
      <c r="IZ5" s="100"/>
      <c r="JA5" s="150">
        <f t="shared" si="79"/>
        <v>0</v>
      </c>
      <c r="JB5" s="154"/>
      <c r="JC5" s="154"/>
      <c r="JD5" s="150">
        <f t="shared" si="80"/>
        <v>0</v>
      </c>
      <c r="JE5" s="161"/>
      <c r="JF5" s="161"/>
      <c r="JG5" s="150">
        <f t="shared" si="81"/>
        <v>0</v>
      </c>
      <c r="JH5" s="164"/>
      <c r="JI5" s="115"/>
      <c r="JJ5" s="214"/>
      <c r="JK5" s="214"/>
      <c r="JL5" s="214"/>
      <c r="JM5" s="214"/>
      <c r="JN5" s="214"/>
      <c r="JO5" s="214"/>
      <c r="JP5" s="214"/>
      <c r="JQ5" s="214"/>
      <c r="JR5" s="214"/>
      <c r="JS5" s="214"/>
      <c r="JT5" s="214"/>
      <c r="JU5" s="214"/>
      <c r="JV5" s="214"/>
      <c r="JW5" s="214"/>
      <c r="JX5" s="214"/>
      <c r="JY5" s="214"/>
      <c r="JZ5" s="214"/>
      <c r="KA5" s="214"/>
      <c r="KB5" s="214"/>
      <c r="KC5" s="214"/>
      <c r="KD5" s="214"/>
      <c r="KE5" s="214"/>
      <c r="KF5" s="214"/>
      <c r="KG5" s="214"/>
      <c r="KH5" s="214"/>
      <c r="KI5" s="214"/>
      <c r="KJ5" s="214"/>
      <c r="KK5" s="214"/>
      <c r="KL5" s="214"/>
      <c r="KM5" s="214"/>
      <c r="KN5" s="214"/>
      <c r="KO5" s="214"/>
      <c r="KP5" s="214"/>
      <c r="KQ5" s="214"/>
      <c r="KR5" s="214"/>
      <c r="KS5" s="214"/>
      <c r="KT5" s="214"/>
      <c r="KU5" s="214"/>
      <c r="KV5" s="214"/>
      <c r="KW5" s="214"/>
      <c r="KX5" s="214"/>
      <c r="KY5" s="214"/>
      <c r="KZ5" s="214"/>
      <c r="LA5" s="214"/>
      <c r="LB5" s="214"/>
      <c r="LC5" s="214"/>
      <c r="LD5" s="214"/>
      <c r="LE5" s="214"/>
      <c r="LF5" s="214"/>
      <c r="LG5" s="214"/>
      <c r="LH5" s="214"/>
      <c r="LI5" s="214"/>
      <c r="LJ5" s="214"/>
      <c r="LK5" s="214"/>
      <c r="LL5" s="214"/>
      <c r="LM5" s="214"/>
      <c r="LN5" s="214"/>
      <c r="LO5" s="214"/>
      <c r="LP5" s="214"/>
      <c r="LQ5" s="214"/>
      <c r="LR5" s="214"/>
      <c r="LS5" s="214"/>
      <c r="LT5" s="214"/>
      <c r="LU5" s="214"/>
      <c r="LV5" s="214"/>
      <c r="LW5" s="214"/>
      <c r="LX5" s="214"/>
      <c r="LY5" s="214"/>
      <c r="LZ5" s="214"/>
      <c r="MA5" s="214"/>
      <c r="MB5" s="214"/>
      <c r="MC5" s="214"/>
      <c r="MD5" s="214"/>
      <c r="ME5" s="214"/>
      <c r="MF5" s="214"/>
      <c r="MG5" s="214"/>
      <c r="MH5" s="214"/>
      <c r="MI5" s="214"/>
      <c r="MJ5" s="214"/>
      <c r="MK5" s="214"/>
      <c r="ML5" s="214"/>
      <c r="MM5" s="214"/>
      <c r="MN5" s="214"/>
      <c r="MO5" s="214"/>
      <c r="MP5" s="214"/>
      <c r="MQ5" s="214"/>
      <c r="MR5" s="128">
        <f>(COUNTIF(JJ5:MQ5,MQ52)/1)</f>
        <v>0</v>
      </c>
      <c r="MS5" s="99"/>
      <c r="MT5" s="99"/>
    </row>
    <row r="6" spans="1:362" s="242" customFormat="1" ht="15">
      <c r="A6" s="160"/>
      <c r="B6" s="143">
        <v>152003</v>
      </c>
      <c r="C6" s="249">
        <v>800</v>
      </c>
      <c r="D6" s="250" t="s">
        <v>487</v>
      </c>
      <c r="E6" s="250"/>
      <c r="F6" s="247">
        <v>43555</v>
      </c>
      <c r="G6" s="123"/>
      <c r="H6" s="235"/>
      <c r="I6" s="241"/>
      <c r="J6" s="255"/>
      <c r="K6" s="255"/>
      <c r="L6" s="253"/>
      <c r="M6" s="235"/>
      <c r="N6" s="235"/>
      <c r="O6" s="253"/>
      <c r="P6" s="255"/>
      <c r="Q6" s="255"/>
      <c r="R6" s="253"/>
      <c r="S6" s="235"/>
      <c r="T6" s="235"/>
      <c r="U6" s="253"/>
      <c r="V6" s="255"/>
      <c r="W6" s="255"/>
      <c r="X6" s="253"/>
      <c r="Y6" s="235"/>
      <c r="Z6" s="235"/>
      <c r="AA6" s="253"/>
      <c r="AB6" s="255"/>
      <c r="AC6" s="255"/>
      <c r="AD6" s="253"/>
      <c r="AE6" s="235"/>
      <c r="AF6" s="235"/>
      <c r="AG6" s="253"/>
      <c r="AH6" s="255"/>
      <c r="AI6" s="255"/>
      <c r="AJ6" s="253"/>
      <c r="AK6" s="235"/>
      <c r="AL6" s="235"/>
      <c r="AM6" s="253"/>
      <c r="AN6" s="255"/>
      <c r="AO6" s="255"/>
      <c r="AP6" s="253"/>
      <c r="AQ6" s="235"/>
      <c r="AR6" s="235"/>
      <c r="AS6" s="253"/>
      <c r="AT6" s="255"/>
      <c r="AU6" s="255"/>
      <c r="AV6" s="253"/>
      <c r="AW6" s="235"/>
      <c r="AX6" s="235"/>
      <c r="AY6" s="253"/>
      <c r="AZ6" s="255"/>
      <c r="BA6" s="255"/>
      <c r="BB6" s="253"/>
      <c r="BC6" s="235"/>
      <c r="BD6" s="235"/>
      <c r="BE6" s="253"/>
      <c r="BF6" s="255"/>
      <c r="BG6" s="255"/>
      <c r="BH6" s="253"/>
      <c r="BI6" s="235"/>
      <c r="BJ6" s="235"/>
      <c r="BK6" s="253"/>
      <c r="BL6" s="255"/>
      <c r="BM6" s="255"/>
      <c r="BN6" s="253"/>
      <c r="BO6" s="235"/>
      <c r="BP6" s="235"/>
      <c r="BQ6" s="253"/>
      <c r="BR6" s="255"/>
      <c r="BS6" s="255"/>
      <c r="BT6" s="253"/>
      <c r="BU6" s="235"/>
      <c r="BV6" s="235"/>
      <c r="BW6" s="253"/>
      <c r="BX6" s="255"/>
      <c r="BY6" s="255"/>
      <c r="BZ6" s="253"/>
      <c r="CA6" s="235"/>
      <c r="CB6" s="235"/>
      <c r="CC6" s="253"/>
      <c r="CD6" s="255"/>
      <c r="CE6" s="255"/>
      <c r="CF6" s="253"/>
      <c r="CG6" s="235"/>
      <c r="CH6" s="235"/>
      <c r="CI6" s="253"/>
      <c r="CJ6" s="255"/>
      <c r="CK6" s="255"/>
      <c r="CL6" s="253"/>
      <c r="CM6" s="235"/>
      <c r="CN6" s="235"/>
      <c r="CO6" s="253"/>
      <c r="CP6" s="255"/>
      <c r="CQ6" s="255"/>
      <c r="CR6" s="253"/>
      <c r="CS6" s="235"/>
      <c r="CT6" s="235"/>
      <c r="CU6" s="253"/>
      <c r="CV6" s="255"/>
      <c r="CW6" s="255"/>
      <c r="CX6" s="253"/>
      <c r="CY6" s="235"/>
      <c r="CZ6" s="235"/>
      <c r="DA6" s="253"/>
      <c r="DB6" s="255"/>
      <c r="DC6" s="255"/>
      <c r="DD6" s="253"/>
      <c r="DE6" s="235"/>
      <c r="DF6" s="235"/>
      <c r="DG6" s="253"/>
      <c r="DH6" s="255"/>
      <c r="DI6" s="255"/>
      <c r="DJ6" s="253"/>
      <c r="DK6" s="235"/>
      <c r="DL6" s="235"/>
      <c r="DM6" s="253"/>
      <c r="DN6" s="255"/>
      <c r="DO6" s="255"/>
      <c r="DP6" s="253"/>
      <c r="DQ6" s="235"/>
      <c r="DR6" s="235"/>
      <c r="DS6" s="253"/>
      <c r="DT6" s="255"/>
      <c r="DU6" s="255"/>
      <c r="DV6" s="253"/>
      <c r="DW6" s="235"/>
      <c r="DX6" s="235"/>
      <c r="DY6" s="253"/>
      <c r="DZ6" s="255"/>
      <c r="EA6" s="255"/>
      <c r="EB6" s="253"/>
      <c r="EC6" s="235"/>
      <c r="ED6" s="235"/>
      <c r="EE6" s="253"/>
      <c r="EF6" s="255"/>
      <c r="EG6" s="255"/>
      <c r="EH6" s="253"/>
      <c r="EI6" s="235"/>
      <c r="EJ6" s="235"/>
      <c r="EK6" s="253"/>
      <c r="EL6" s="255"/>
      <c r="EM6" s="255"/>
      <c r="EN6" s="253"/>
      <c r="EO6" s="235"/>
      <c r="EP6" s="235"/>
      <c r="EQ6" s="253"/>
      <c r="ER6" s="255"/>
      <c r="ES6" s="255"/>
      <c r="ET6" s="253"/>
      <c r="EU6" s="235">
        <v>36000</v>
      </c>
      <c r="EV6" s="235"/>
      <c r="EW6" s="253">
        <f>EU6+EV6</f>
        <v>36000</v>
      </c>
      <c r="EX6" s="255"/>
      <c r="EY6" s="255"/>
      <c r="EZ6" s="253"/>
      <c r="FA6" s="235"/>
      <c r="FB6" s="235"/>
      <c r="FC6" s="253"/>
      <c r="FD6" s="255"/>
      <c r="FE6" s="255"/>
      <c r="FF6" s="253"/>
      <c r="FG6" s="235"/>
      <c r="FH6" s="235"/>
      <c r="FI6" s="253"/>
      <c r="FJ6" s="255"/>
      <c r="FK6" s="255"/>
      <c r="FL6" s="253"/>
      <c r="FM6" s="235"/>
      <c r="FN6" s="235"/>
      <c r="FO6" s="253"/>
      <c r="FP6" s="255"/>
      <c r="FQ6" s="255"/>
      <c r="FR6" s="253"/>
      <c r="FS6" s="235"/>
      <c r="FT6" s="235"/>
      <c r="FU6" s="253"/>
      <c r="FV6" s="255"/>
      <c r="FW6" s="255"/>
      <c r="FX6" s="253"/>
      <c r="FY6" s="235"/>
      <c r="FZ6" s="235"/>
      <c r="GA6" s="253"/>
      <c r="GB6" s="255"/>
      <c r="GC6" s="255"/>
      <c r="GD6" s="253"/>
      <c r="GE6" s="235"/>
      <c r="GF6" s="235"/>
      <c r="GG6" s="253"/>
      <c r="GH6" s="255"/>
      <c r="GI6" s="255"/>
      <c r="GJ6" s="253"/>
      <c r="GK6" s="235"/>
      <c r="GL6" s="235"/>
      <c r="GM6" s="253"/>
      <c r="GN6" s="255"/>
      <c r="GO6" s="255"/>
      <c r="GP6" s="253"/>
      <c r="GQ6" s="235"/>
      <c r="GR6" s="235"/>
      <c r="GS6" s="253"/>
      <c r="GT6" s="255"/>
      <c r="GU6" s="255"/>
      <c r="GV6" s="253"/>
      <c r="GW6" s="235"/>
      <c r="GX6" s="235"/>
      <c r="GY6" s="253"/>
      <c r="GZ6" s="255"/>
      <c r="HA6" s="255"/>
      <c r="HB6" s="253"/>
      <c r="HC6" s="235"/>
      <c r="HD6" s="235"/>
      <c r="HE6" s="253"/>
      <c r="HF6" s="255"/>
      <c r="HG6" s="255"/>
      <c r="HH6" s="253"/>
      <c r="HI6" s="235"/>
      <c r="HJ6" s="235"/>
      <c r="HK6" s="253"/>
      <c r="HL6" s="255"/>
      <c r="HM6" s="255"/>
      <c r="HN6" s="253"/>
      <c r="HO6" s="235"/>
      <c r="HP6" s="235"/>
      <c r="HQ6" s="253"/>
      <c r="HR6" s="255"/>
      <c r="HS6" s="255"/>
      <c r="HT6" s="253"/>
      <c r="HU6" s="235"/>
      <c r="HV6" s="235"/>
      <c r="HW6" s="253"/>
      <c r="HX6" s="255"/>
      <c r="HY6" s="255"/>
      <c r="HZ6" s="253"/>
      <c r="IA6" s="235"/>
      <c r="IB6" s="235"/>
      <c r="IC6" s="253"/>
      <c r="ID6" s="255"/>
      <c r="IE6" s="255"/>
      <c r="IF6" s="253"/>
      <c r="IG6" s="202"/>
      <c r="IH6" s="202"/>
      <c r="II6" s="259"/>
      <c r="IJ6" s="255"/>
      <c r="IK6" s="255"/>
      <c r="IL6" s="253"/>
      <c r="IM6" s="235"/>
      <c r="IN6" s="235"/>
      <c r="IO6" s="253"/>
      <c r="IP6" s="255"/>
      <c r="IQ6" s="255"/>
      <c r="IR6" s="253"/>
      <c r="IS6" s="235"/>
      <c r="IT6" s="235"/>
      <c r="IU6" s="253"/>
      <c r="IV6" s="255"/>
      <c r="IW6" s="255"/>
      <c r="IX6" s="253"/>
      <c r="IY6" s="235"/>
      <c r="IZ6" s="235"/>
      <c r="JA6" s="253"/>
      <c r="JB6" s="255"/>
      <c r="JC6" s="255"/>
      <c r="JD6" s="253"/>
      <c r="JE6" s="257"/>
      <c r="JF6" s="257"/>
      <c r="JG6" s="253"/>
      <c r="JH6" s="258"/>
      <c r="JI6" s="240"/>
      <c r="JJ6" s="214"/>
      <c r="JK6" s="214"/>
      <c r="JL6" s="214"/>
      <c r="JM6" s="214"/>
      <c r="JN6" s="214"/>
      <c r="JO6" s="214"/>
      <c r="JP6" s="214"/>
      <c r="JQ6" s="214"/>
      <c r="JR6" s="214"/>
      <c r="JS6" s="214"/>
      <c r="JT6" s="214"/>
      <c r="JU6" s="214"/>
      <c r="JV6" s="214"/>
      <c r="JW6" s="214"/>
      <c r="JX6" s="214"/>
      <c r="JY6" s="214"/>
      <c r="JZ6" s="214"/>
      <c r="KA6" s="214"/>
      <c r="KB6" s="214"/>
      <c r="KC6" s="214"/>
      <c r="KD6" s="214"/>
      <c r="KE6" s="214"/>
      <c r="KF6" s="214"/>
      <c r="KG6" s="214"/>
      <c r="KH6" s="214"/>
      <c r="KI6" s="214"/>
      <c r="KJ6" s="214"/>
      <c r="KK6" s="214"/>
      <c r="KL6" s="214"/>
      <c r="KM6" s="214"/>
      <c r="KN6" s="214"/>
      <c r="KO6" s="214"/>
      <c r="KP6" s="214"/>
      <c r="KQ6" s="214"/>
      <c r="KR6" s="214"/>
      <c r="KS6" s="214"/>
      <c r="KT6" s="214"/>
      <c r="KU6" s="214"/>
      <c r="KV6" s="214"/>
      <c r="KW6" s="214"/>
      <c r="KX6" s="214"/>
      <c r="KY6" s="214"/>
      <c r="KZ6" s="214"/>
      <c r="LA6" s="214"/>
      <c r="LB6" s="214"/>
      <c r="LC6" s="214"/>
      <c r="LD6" s="214"/>
      <c r="LE6" s="214"/>
      <c r="LF6" s="214"/>
      <c r="LG6" s="214"/>
      <c r="LH6" s="214"/>
      <c r="LI6" s="214"/>
      <c r="LJ6" s="214"/>
      <c r="LK6" s="214"/>
      <c r="LL6" s="214"/>
      <c r="LM6" s="214"/>
      <c r="LN6" s="214"/>
      <c r="LO6" s="214"/>
      <c r="LP6" s="214"/>
      <c r="LQ6" s="214"/>
      <c r="LR6" s="214"/>
      <c r="LS6" s="214"/>
      <c r="LT6" s="214"/>
      <c r="LU6" s="214"/>
      <c r="LV6" s="214"/>
      <c r="LW6" s="214"/>
      <c r="LX6" s="214"/>
      <c r="LY6" s="214"/>
      <c r="LZ6" s="214"/>
      <c r="MA6" s="214"/>
      <c r="MB6" s="214"/>
      <c r="MC6" s="214"/>
      <c r="MD6" s="214"/>
      <c r="ME6" s="214"/>
      <c r="MF6" s="214"/>
      <c r="MG6" s="214"/>
      <c r="MH6" s="214"/>
      <c r="MI6" s="214"/>
      <c r="MJ6" s="214"/>
      <c r="MK6" s="214"/>
      <c r="ML6" s="214"/>
      <c r="MM6" s="214"/>
      <c r="MN6" s="214"/>
      <c r="MO6" s="214"/>
      <c r="MP6" s="214"/>
      <c r="MQ6" s="214"/>
      <c r="MR6" s="243"/>
      <c r="MS6" s="234"/>
      <c r="MT6" s="234"/>
    </row>
    <row r="7" spans="1:362" s="127" customFormat="1" ht="15">
      <c r="A7" s="160" t="s">
        <v>462</v>
      </c>
      <c r="B7" s="143">
        <v>152020</v>
      </c>
      <c r="C7" s="144">
        <v>800</v>
      </c>
      <c r="D7" s="145" t="s">
        <v>475</v>
      </c>
      <c r="E7" s="145" t="s">
        <v>19</v>
      </c>
      <c r="F7" s="140">
        <v>43555</v>
      </c>
      <c r="G7" s="100"/>
      <c r="H7" s="100"/>
      <c r="I7" s="125">
        <f t="shared" si="2"/>
        <v>0</v>
      </c>
      <c r="J7" s="154"/>
      <c r="K7" s="154"/>
      <c r="L7" s="150">
        <f t="shared" si="3"/>
        <v>0</v>
      </c>
      <c r="M7" s="100"/>
      <c r="N7" s="100"/>
      <c r="O7" s="150">
        <f t="shared" si="82"/>
        <v>0</v>
      </c>
      <c r="P7" s="154"/>
      <c r="Q7" s="154"/>
      <c r="R7" s="150">
        <f t="shared" si="83"/>
        <v>0</v>
      </c>
      <c r="S7" s="100"/>
      <c r="T7" s="100"/>
      <c r="U7" s="150">
        <f t="shared" si="4"/>
        <v>0</v>
      </c>
      <c r="V7" s="154"/>
      <c r="W7" s="154"/>
      <c r="X7" s="150">
        <f t="shared" si="5"/>
        <v>0</v>
      </c>
      <c r="Y7" s="100"/>
      <c r="Z7" s="100"/>
      <c r="AA7" s="150">
        <f t="shared" si="6"/>
        <v>0</v>
      </c>
      <c r="AB7" s="154"/>
      <c r="AC7" s="154"/>
      <c r="AD7" s="150">
        <f t="shared" si="7"/>
        <v>0</v>
      </c>
      <c r="AE7" s="100"/>
      <c r="AF7" s="100"/>
      <c r="AG7" s="150">
        <f t="shared" si="8"/>
        <v>0</v>
      </c>
      <c r="AH7" s="154"/>
      <c r="AI7" s="154"/>
      <c r="AJ7" s="150">
        <f t="shared" si="9"/>
        <v>0</v>
      </c>
      <c r="AK7" s="100"/>
      <c r="AL7" s="100"/>
      <c r="AM7" s="150">
        <f t="shared" si="10"/>
        <v>0</v>
      </c>
      <c r="AN7" s="154"/>
      <c r="AO7" s="154"/>
      <c r="AP7" s="150">
        <f t="shared" si="11"/>
        <v>0</v>
      </c>
      <c r="AQ7" s="100"/>
      <c r="AR7" s="100"/>
      <c r="AS7" s="150">
        <f t="shared" si="12"/>
        <v>0</v>
      </c>
      <c r="AT7" s="154"/>
      <c r="AU7" s="154"/>
      <c r="AV7" s="150">
        <f t="shared" si="13"/>
        <v>0</v>
      </c>
      <c r="AW7" s="100"/>
      <c r="AX7" s="100"/>
      <c r="AY7" s="150">
        <f t="shared" si="14"/>
        <v>0</v>
      </c>
      <c r="AZ7" s="154"/>
      <c r="BA7" s="154"/>
      <c r="BB7" s="150">
        <f t="shared" si="15"/>
        <v>0</v>
      </c>
      <c r="BC7" s="100"/>
      <c r="BD7" s="100"/>
      <c r="BE7" s="150">
        <f t="shared" si="16"/>
        <v>0</v>
      </c>
      <c r="BF7" s="154"/>
      <c r="BG7" s="154"/>
      <c r="BH7" s="150">
        <f t="shared" si="17"/>
        <v>0</v>
      </c>
      <c r="BI7" s="100"/>
      <c r="BJ7" s="100"/>
      <c r="BK7" s="150">
        <f t="shared" si="18"/>
        <v>0</v>
      </c>
      <c r="BL7" s="154"/>
      <c r="BM7" s="154"/>
      <c r="BN7" s="150">
        <f t="shared" si="19"/>
        <v>0</v>
      </c>
      <c r="BO7" s="100"/>
      <c r="BP7" s="100"/>
      <c r="BQ7" s="150">
        <f t="shared" si="20"/>
        <v>0</v>
      </c>
      <c r="BR7" s="154"/>
      <c r="BS7" s="154"/>
      <c r="BT7" s="150">
        <f t="shared" si="21"/>
        <v>0</v>
      </c>
      <c r="BU7" s="100"/>
      <c r="BV7" s="100"/>
      <c r="BW7" s="150">
        <f t="shared" si="22"/>
        <v>0</v>
      </c>
      <c r="BX7" s="154"/>
      <c r="BY7" s="154"/>
      <c r="BZ7" s="150">
        <f t="shared" si="23"/>
        <v>0</v>
      </c>
      <c r="CA7" s="100"/>
      <c r="CB7" s="100"/>
      <c r="CC7" s="150">
        <f t="shared" si="24"/>
        <v>0</v>
      </c>
      <c r="CD7" s="154"/>
      <c r="CE7" s="154"/>
      <c r="CF7" s="150">
        <f t="shared" si="25"/>
        <v>0</v>
      </c>
      <c r="CG7" s="100"/>
      <c r="CH7" s="100"/>
      <c r="CI7" s="150">
        <f t="shared" si="26"/>
        <v>0</v>
      </c>
      <c r="CJ7" s="154"/>
      <c r="CK7" s="154"/>
      <c r="CL7" s="150">
        <f t="shared" si="27"/>
        <v>0</v>
      </c>
      <c r="CM7" s="100"/>
      <c r="CN7" s="100"/>
      <c r="CO7" s="150">
        <f t="shared" si="28"/>
        <v>0</v>
      </c>
      <c r="CP7" s="154"/>
      <c r="CQ7" s="154"/>
      <c r="CR7" s="150">
        <f t="shared" si="29"/>
        <v>0</v>
      </c>
      <c r="CS7" s="100"/>
      <c r="CT7" s="100"/>
      <c r="CU7" s="150">
        <f t="shared" si="30"/>
        <v>0</v>
      </c>
      <c r="CV7" s="154"/>
      <c r="CW7" s="154"/>
      <c r="CX7" s="150">
        <f t="shared" si="31"/>
        <v>0</v>
      </c>
      <c r="CY7" s="100"/>
      <c r="CZ7" s="100"/>
      <c r="DA7" s="150">
        <f t="shared" si="32"/>
        <v>0</v>
      </c>
      <c r="DB7" s="154"/>
      <c r="DC7" s="154"/>
      <c r="DD7" s="150">
        <f t="shared" si="84"/>
        <v>0</v>
      </c>
      <c r="DE7" s="100"/>
      <c r="DF7" s="100"/>
      <c r="DG7" s="150">
        <f t="shared" si="33"/>
        <v>0</v>
      </c>
      <c r="DH7" s="154"/>
      <c r="DI7" s="154"/>
      <c r="DJ7" s="150">
        <f t="shared" si="34"/>
        <v>0</v>
      </c>
      <c r="DK7" s="100"/>
      <c r="DL7" s="100"/>
      <c r="DM7" s="150">
        <f t="shared" si="35"/>
        <v>0</v>
      </c>
      <c r="DN7" s="230">
        <v>31500</v>
      </c>
      <c r="DO7" s="154"/>
      <c r="DP7" s="150">
        <f t="shared" si="36"/>
        <v>31500</v>
      </c>
      <c r="DQ7" s="100"/>
      <c r="DR7" s="100"/>
      <c r="DS7" s="150">
        <f t="shared" si="37"/>
        <v>0</v>
      </c>
      <c r="DT7" s="154"/>
      <c r="DU7" s="154"/>
      <c r="DV7" s="150">
        <f t="shared" si="38"/>
        <v>0</v>
      </c>
      <c r="DW7" s="100"/>
      <c r="DX7" s="100"/>
      <c r="DY7" s="150">
        <f t="shared" si="85"/>
        <v>0</v>
      </c>
      <c r="DZ7" s="154"/>
      <c r="EA7" s="154"/>
      <c r="EB7" s="150">
        <f t="shared" si="39"/>
        <v>0</v>
      </c>
      <c r="EC7" s="100"/>
      <c r="ED7" s="100"/>
      <c r="EE7" s="150">
        <f t="shared" si="40"/>
        <v>0</v>
      </c>
      <c r="EF7" s="154"/>
      <c r="EG7" s="154"/>
      <c r="EH7" s="150">
        <f t="shared" si="41"/>
        <v>0</v>
      </c>
      <c r="EI7" s="100"/>
      <c r="EJ7" s="100"/>
      <c r="EK7" s="150">
        <f t="shared" si="42"/>
        <v>0</v>
      </c>
      <c r="EL7" s="154"/>
      <c r="EM7" s="154"/>
      <c r="EN7" s="150">
        <f t="shared" si="43"/>
        <v>0</v>
      </c>
      <c r="EO7" s="100"/>
      <c r="EP7" s="100"/>
      <c r="EQ7" s="150">
        <f t="shared" si="44"/>
        <v>0</v>
      </c>
      <c r="ER7" s="154"/>
      <c r="ES7" s="154"/>
      <c r="ET7" s="150">
        <f t="shared" si="45"/>
        <v>0</v>
      </c>
      <c r="EU7" s="100"/>
      <c r="EV7" s="100"/>
      <c r="EW7" s="150">
        <f t="shared" si="46"/>
        <v>0</v>
      </c>
      <c r="EX7" s="154"/>
      <c r="EY7" s="154"/>
      <c r="EZ7" s="150">
        <f t="shared" si="47"/>
        <v>0</v>
      </c>
      <c r="FA7" s="100"/>
      <c r="FB7" s="100"/>
      <c r="FC7" s="150">
        <f t="shared" si="48"/>
        <v>0</v>
      </c>
      <c r="FD7" s="154"/>
      <c r="FE7" s="154"/>
      <c r="FF7" s="150">
        <f t="shared" si="49"/>
        <v>0</v>
      </c>
      <c r="FG7" s="100"/>
      <c r="FH7" s="100"/>
      <c r="FI7" s="150">
        <f t="shared" si="50"/>
        <v>0</v>
      </c>
      <c r="FJ7" s="154"/>
      <c r="FK7" s="154"/>
      <c r="FL7" s="150">
        <f t="shared" si="51"/>
        <v>0</v>
      </c>
      <c r="FM7" s="100"/>
      <c r="FN7" s="100"/>
      <c r="FO7" s="150">
        <f t="shared" si="52"/>
        <v>0</v>
      </c>
      <c r="FP7" s="154"/>
      <c r="FQ7" s="154"/>
      <c r="FR7" s="150">
        <f t="shared" si="53"/>
        <v>0</v>
      </c>
      <c r="FS7" s="100"/>
      <c r="FT7" s="100"/>
      <c r="FU7" s="150">
        <f t="shared" si="54"/>
        <v>0</v>
      </c>
      <c r="FV7" s="154"/>
      <c r="FW7" s="154"/>
      <c r="FX7" s="150">
        <f t="shared" si="55"/>
        <v>0</v>
      </c>
      <c r="FY7" s="100"/>
      <c r="FZ7" s="100"/>
      <c r="GA7" s="150">
        <f t="shared" si="56"/>
        <v>0</v>
      </c>
      <c r="GB7" s="154"/>
      <c r="GC7" s="154"/>
      <c r="GD7" s="150">
        <f t="shared" si="57"/>
        <v>0</v>
      </c>
      <c r="GE7" s="100"/>
      <c r="GF7" s="100"/>
      <c r="GG7" s="150">
        <f t="shared" si="58"/>
        <v>0</v>
      </c>
      <c r="GH7" s="154"/>
      <c r="GI7" s="154"/>
      <c r="GJ7" s="150">
        <f t="shared" si="59"/>
        <v>0</v>
      </c>
      <c r="GK7" s="100"/>
      <c r="GL7" s="100"/>
      <c r="GM7" s="150">
        <f t="shared" si="60"/>
        <v>0</v>
      </c>
      <c r="GN7" s="154"/>
      <c r="GO7" s="154"/>
      <c r="GP7" s="150">
        <f t="shared" si="61"/>
        <v>0</v>
      </c>
      <c r="GQ7" s="100"/>
      <c r="GR7" s="100"/>
      <c r="GS7" s="150">
        <f t="shared" si="62"/>
        <v>0</v>
      </c>
      <c r="GT7" s="154"/>
      <c r="GU7" s="154"/>
      <c r="GV7" s="150">
        <f t="shared" si="63"/>
        <v>0</v>
      </c>
      <c r="GW7" s="100"/>
      <c r="GX7" s="100"/>
      <c r="GY7" s="150">
        <f t="shared" si="86"/>
        <v>0</v>
      </c>
      <c r="GZ7" s="154"/>
      <c r="HA7" s="154"/>
      <c r="HB7" s="150">
        <f t="shared" si="64"/>
        <v>0</v>
      </c>
      <c r="HC7" s="100"/>
      <c r="HD7" s="100"/>
      <c r="HE7" s="150">
        <f t="shared" si="65"/>
        <v>0</v>
      </c>
      <c r="HF7" s="154"/>
      <c r="HG7" s="154"/>
      <c r="HH7" s="150">
        <f t="shared" si="66"/>
        <v>0</v>
      </c>
      <c r="HI7" s="100"/>
      <c r="HJ7" s="100"/>
      <c r="HK7" s="150">
        <f t="shared" si="67"/>
        <v>0</v>
      </c>
      <c r="HL7" s="154"/>
      <c r="HM7" s="154"/>
      <c r="HN7" s="150">
        <f t="shared" si="68"/>
        <v>0</v>
      </c>
      <c r="HO7" s="100"/>
      <c r="HP7" s="100"/>
      <c r="HQ7" s="150">
        <f t="shared" si="69"/>
        <v>0</v>
      </c>
      <c r="HR7" s="154"/>
      <c r="HS7" s="154"/>
      <c r="HT7" s="150">
        <f t="shared" si="70"/>
        <v>0</v>
      </c>
      <c r="HU7" s="100"/>
      <c r="HV7" s="100"/>
      <c r="HW7" s="150">
        <f t="shared" si="71"/>
        <v>0</v>
      </c>
      <c r="HX7" s="154"/>
      <c r="HY7" s="154"/>
      <c r="HZ7" s="150">
        <f t="shared" si="72"/>
        <v>0</v>
      </c>
      <c r="IA7" s="100"/>
      <c r="IB7" s="100"/>
      <c r="IC7" s="150">
        <f t="shared" si="73"/>
        <v>0</v>
      </c>
      <c r="ID7" s="154"/>
      <c r="IE7" s="154"/>
      <c r="IF7" s="150">
        <f t="shared" si="74"/>
        <v>0</v>
      </c>
      <c r="IG7" s="202"/>
      <c r="IH7" s="202"/>
      <c r="II7" s="206"/>
      <c r="IJ7" s="154"/>
      <c r="IK7" s="154"/>
      <c r="IL7" s="150">
        <f t="shared" si="87"/>
        <v>0</v>
      </c>
      <c r="IM7" s="100"/>
      <c r="IN7" s="100"/>
      <c r="IO7" s="150">
        <f t="shared" si="75"/>
        <v>0</v>
      </c>
      <c r="IP7" s="154"/>
      <c r="IQ7" s="154"/>
      <c r="IR7" s="150">
        <f t="shared" si="76"/>
        <v>0</v>
      </c>
      <c r="IS7" s="100"/>
      <c r="IT7" s="100"/>
      <c r="IU7" s="150">
        <f t="shared" si="77"/>
        <v>0</v>
      </c>
      <c r="IV7" s="154"/>
      <c r="IW7" s="154"/>
      <c r="IX7" s="150">
        <f t="shared" si="78"/>
        <v>0</v>
      </c>
      <c r="IY7" s="100"/>
      <c r="IZ7" s="100"/>
      <c r="JA7" s="150">
        <f t="shared" si="79"/>
        <v>0</v>
      </c>
      <c r="JB7" s="154"/>
      <c r="JC7" s="154"/>
      <c r="JD7" s="150">
        <f t="shared" si="80"/>
        <v>0</v>
      </c>
      <c r="JE7" s="161"/>
      <c r="JF7" s="161"/>
      <c r="JG7" s="150">
        <f t="shared" si="81"/>
        <v>0</v>
      </c>
      <c r="JH7" s="164"/>
      <c r="JI7" s="115"/>
      <c r="JJ7" s="214"/>
      <c r="JK7" s="214"/>
      <c r="JL7" s="214"/>
      <c r="JM7" s="214"/>
      <c r="JN7" s="214"/>
      <c r="JO7" s="214"/>
      <c r="JP7" s="214"/>
      <c r="JQ7" s="214"/>
      <c r="JR7" s="214"/>
      <c r="JS7" s="214"/>
      <c r="JT7" s="214"/>
      <c r="JU7" s="214"/>
      <c r="JV7" s="214"/>
      <c r="JW7" s="214"/>
      <c r="JX7" s="214"/>
      <c r="JY7" s="214"/>
      <c r="JZ7" s="214"/>
      <c r="KA7" s="214"/>
      <c r="KB7" s="214"/>
      <c r="KC7" s="214"/>
      <c r="KD7" s="214"/>
      <c r="KE7" s="214"/>
      <c r="KF7" s="214"/>
      <c r="KG7" s="214"/>
      <c r="KH7" s="214"/>
      <c r="KI7" s="214"/>
      <c r="KJ7" s="214"/>
      <c r="KK7" s="214"/>
      <c r="KL7" s="214"/>
      <c r="KM7" s="214"/>
      <c r="KN7" s="214"/>
      <c r="KO7" s="214"/>
      <c r="KP7" s="214"/>
      <c r="KQ7" s="214"/>
      <c r="KR7" s="214"/>
      <c r="KS7" s="214"/>
      <c r="KT7" s="214"/>
      <c r="KU7" s="214"/>
      <c r="KV7" s="214"/>
      <c r="KW7" s="214"/>
      <c r="KX7" s="214"/>
      <c r="KY7" s="214"/>
      <c r="KZ7" s="214"/>
      <c r="LA7" s="214"/>
      <c r="LB7" s="214"/>
      <c r="LC7" s="214"/>
      <c r="LD7" s="214"/>
      <c r="LE7" s="214"/>
      <c r="LF7" s="214"/>
      <c r="LG7" s="214"/>
      <c r="LH7" s="214"/>
      <c r="LI7" s="214"/>
      <c r="LJ7" s="214"/>
      <c r="LK7" s="214"/>
      <c r="LL7" s="214"/>
      <c r="LM7" s="214"/>
      <c r="LN7" s="214"/>
      <c r="LO7" s="214"/>
      <c r="LP7" s="214"/>
      <c r="LQ7" s="214"/>
      <c r="LR7" s="214"/>
      <c r="LS7" s="214"/>
      <c r="LT7" s="214"/>
      <c r="LU7" s="214"/>
      <c r="LV7" s="214"/>
      <c r="LW7" s="214"/>
      <c r="LX7" s="214"/>
      <c r="LY7" s="214"/>
      <c r="LZ7" s="214"/>
      <c r="MA7" s="214"/>
      <c r="MB7" s="214"/>
      <c r="MC7" s="214"/>
      <c r="MD7" s="214"/>
      <c r="ME7" s="214"/>
      <c r="MF7" s="214"/>
      <c r="MG7" s="214"/>
      <c r="MH7" s="214"/>
      <c r="MI7" s="214"/>
      <c r="MJ7" s="214"/>
      <c r="MK7" s="214"/>
      <c r="ML7" s="214"/>
      <c r="MM7" s="214"/>
      <c r="MN7" s="214"/>
      <c r="MO7" s="214"/>
      <c r="MP7" s="214"/>
      <c r="MQ7" s="214"/>
      <c r="MR7" s="128">
        <f>(COUNTIF(JJ7:MQ7,MQ52)/1)</f>
        <v>0</v>
      </c>
      <c r="MS7" s="99"/>
      <c r="MT7" s="99"/>
    </row>
    <row r="8" spans="1:362" s="127" customFormat="1" ht="15">
      <c r="A8" s="142" t="s">
        <v>461</v>
      </c>
      <c r="B8" s="143">
        <v>159321</v>
      </c>
      <c r="C8" s="144">
        <v>800</v>
      </c>
      <c r="D8" s="145" t="s">
        <v>475</v>
      </c>
      <c r="E8" s="145" t="s">
        <v>19</v>
      </c>
      <c r="F8" s="140">
        <v>43555</v>
      </c>
      <c r="G8" s="104"/>
      <c r="H8" s="104"/>
      <c r="I8" s="125">
        <f t="shared" si="2"/>
        <v>0</v>
      </c>
      <c r="J8" s="179"/>
      <c r="K8" s="179"/>
      <c r="L8" s="150">
        <f t="shared" si="3"/>
        <v>0</v>
      </c>
      <c r="M8" s="104">
        <v>12000</v>
      </c>
      <c r="N8" s="104"/>
      <c r="O8" s="150">
        <f t="shared" si="82"/>
        <v>12000</v>
      </c>
      <c r="P8" s="179">
        <v>42942</v>
      </c>
      <c r="Q8" s="179"/>
      <c r="R8" s="150">
        <f t="shared" si="83"/>
        <v>42942</v>
      </c>
      <c r="S8" s="104"/>
      <c r="T8" s="104"/>
      <c r="U8" s="150">
        <f t="shared" si="4"/>
        <v>0</v>
      </c>
      <c r="V8" s="179"/>
      <c r="W8" s="179"/>
      <c r="X8" s="150">
        <f t="shared" si="5"/>
        <v>0</v>
      </c>
      <c r="Y8" s="104"/>
      <c r="Z8" s="104"/>
      <c r="AA8" s="150">
        <f t="shared" si="6"/>
        <v>0</v>
      </c>
      <c r="AB8" s="179"/>
      <c r="AC8" s="179"/>
      <c r="AD8" s="150">
        <f t="shared" si="7"/>
        <v>0</v>
      </c>
      <c r="AE8" s="104"/>
      <c r="AF8" s="104"/>
      <c r="AG8" s="150">
        <f t="shared" si="8"/>
        <v>0</v>
      </c>
      <c r="AH8" s="179"/>
      <c r="AI8" s="179"/>
      <c r="AJ8" s="150">
        <f t="shared" si="9"/>
        <v>0</v>
      </c>
      <c r="AK8" s="104">
        <v>12000</v>
      </c>
      <c r="AL8" s="104"/>
      <c r="AM8" s="150">
        <f t="shared" si="10"/>
        <v>12000</v>
      </c>
      <c r="AN8" s="179">
        <v>12000</v>
      </c>
      <c r="AO8" s="179"/>
      <c r="AP8" s="150">
        <f t="shared" si="11"/>
        <v>12000</v>
      </c>
      <c r="AQ8" s="104">
        <v>40251</v>
      </c>
      <c r="AR8" s="104"/>
      <c r="AS8" s="150">
        <f t="shared" si="12"/>
        <v>40251</v>
      </c>
      <c r="AT8" s="179"/>
      <c r="AU8" s="179"/>
      <c r="AV8" s="150">
        <f t="shared" si="13"/>
        <v>0</v>
      </c>
      <c r="AW8" s="104"/>
      <c r="AX8" s="104"/>
      <c r="AY8" s="150">
        <f t="shared" si="14"/>
        <v>0</v>
      </c>
      <c r="AZ8" s="179">
        <v>12000</v>
      </c>
      <c r="BA8" s="179"/>
      <c r="BB8" s="150">
        <f t="shared" si="15"/>
        <v>12000</v>
      </c>
      <c r="BC8" s="104"/>
      <c r="BD8" s="104"/>
      <c r="BE8" s="150">
        <f t="shared" si="16"/>
        <v>0</v>
      </c>
      <c r="BF8" s="179"/>
      <c r="BG8" s="179"/>
      <c r="BH8" s="150">
        <f t="shared" si="17"/>
        <v>0</v>
      </c>
      <c r="BI8" s="104"/>
      <c r="BJ8" s="104"/>
      <c r="BK8" s="150">
        <f t="shared" si="18"/>
        <v>0</v>
      </c>
      <c r="BL8" s="179"/>
      <c r="BM8" s="179"/>
      <c r="BN8" s="150">
        <f t="shared" si="19"/>
        <v>0</v>
      </c>
      <c r="BO8" s="104">
        <v>68924</v>
      </c>
      <c r="BP8" s="104"/>
      <c r="BQ8" s="150">
        <f t="shared" si="20"/>
        <v>68924</v>
      </c>
      <c r="BR8" s="179">
        <v>114785</v>
      </c>
      <c r="BS8" s="179"/>
      <c r="BT8" s="150">
        <f t="shared" si="21"/>
        <v>114785</v>
      </c>
      <c r="BU8" s="104">
        <v>12000</v>
      </c>
      <c r="BV8" s="104"/>
      <c r="BW8" s="150">
        <f t="shared" si="22"/>
        <v>12000</v>
      </c>
      <c r="BX8" s="179"/>
      <c r="BY8" s="179"/>
      <c r="BZ8" s="150">
        <f t="shared" si="23"/>
        <v>0</v>
      </c>
      <c r="CA8" s="104"/>
      <c r="CB8" s="104"/>
      <c r="CC8" s="150">
        <f t="shared" si="24"/>
        <v>0</v>
      </c>
      <c r="CD8" s="179"/>
      <c r="CE8" s="179"/>
      <c r="CF8" s="150">
        <f t="shared" si="25"/>
        <v>0</v>
      </c>
      <c r="CG8" s="104"/>
      <c r="CH8" s="104"/>
      <c r="CI8" s="150">
        <f t="shared" si="26"/>
        <v>0</v>
      </c>
      <c r="CJ8" s="179"/>
      <c r="CK8" s="179"/>
      <c r="CL8" s="150">
        <f t="shared" si="27"/>
        <v>0</v>
      </c>
      <c r="CM8" s="104"/>
      <c r="CN8" s="104"/>
      <c r="CO8" s="150">
        <f t="shared" si="28"/>
        <v>0</v>
      </c>
      <c r="CP8" s="179"/>
      <c r="CQ8" s="179"/>
      <c r="CR8" s="150">
        <f t="shared" si="29"/>
        <v>0</v>
      </c>
      <c r="CS8" s="104"/>
      <c r="CT8" s="104"/>
      <c r="CU8" s="150">
        <f t="shared" si="30"/>
        <v>0</v>
      </c>
      <c r="CV8" s="179"/>
      <c r="CW8" s="179"/>
      <c r="CX8" s="150">
        <f t="shared" si="31"/>
        <v>0</v>
      </c>
      <c r="CY8" s="104"/>
      <c r="CZ8" s="104"/>
      <c r="DA8" s="150">
        <f t="shared" si="32"/>
        <v>0</v>
      </c>
      <c r="DB8" s="179">
        <v>25000</v>
      </c>
      <c r="DC8" s="179"/>
      <c r="DD8" s="150">
        <f t="shared" si="84"/>
        <v>25000</v>
      </c>
      <c r="DE8" s="104"/>
      <c r="DF8" s="104"/>
      <c r="DG8" s="150">
        <f t="shared" si="33"/>
        <v>0</v>
      </c>
      <c r="DH8" s="179"/>
      <c r="DI8" s="179"/>
      <c r="DJ8" s="150">
        <f t="shared" si="34"/>
        <v>0</v>
      </c>
      <c r="DK8" s="104"/>
      <c r="DL8" s="104"/>
      <c r="DM8" s="150">
        <f t="shared" si="35"/>
        <v>0</v>
      </c>
      <c r="DN8" s="179">
        <v>50000</v>
      </c>
      <c r="DO8" s="179"/>
      <c r="DP8" s="150">
        <f t="shared" si="36"/>
        <v>50000</v>
      </c>
      <c r="DQ8" s="104"/>
      <c r="DR8" s="104"/>
      <c r="DS8" s="150">
        <f t="shared" si="37"/>
        <v>0</v>
      </c>
      <c r="DT8" s="179"/>
      <c r="DU8" s="179"/>
      <c r="DV8" s="150">
        <f t="shared" si="38"/>
        <v>0</v>
      </c>
      <c r="DW8" s="104"/>
      <c r="DX8" s="104"/>
      <c r="DY8" s="150">
        <f t="shared" si="85"/>
        <v>0</v>
      </c>
      <c r="DZ8" s="179"/>
      <c r="EA8" s="179"/>
      <c r="EB8" s="150">
        <f t="shared" si="39"/>
        <v>0</v>
      </c>
      <c r="EC8" s="104"/>
      <c r="ED8" s="104"/>
      <c r="EE8" s="150">
        <f t="shared" si="40"/>
        <v>0</v>
      </c>
      <c r="EF8" s="179"/>
      <c r="EG8" s="179"/>
      <c r="EH8" s="150">
        <f t="shared" si="41"/>
        <v>0</v>
      </c>
      <c r="EI8" s="104"/>
      <c r="EJ8" s="104"/>
      <c r="EK8" s="150">
        <f t="shared" si="42"/>
        <v>0</v>
      </c>
      <c r="EL8" s="179"/>
      <c r="EM8" s="179"/>
      <c r="EN8" s="150">
        <f t="shared" si="43"/>
        <v>0</v>
      </c>
      <c r="EO8" s="104">
        <v>12000</v>
      </c>
      <c r="EP8" s="104"/>
      <c r="EQ8" s="150">
        <f t="shared" si="44"/>
        <v>12000</v>
      </c>
      <c r="ER8" s="179"/>
      <c r="ES8" s="179"/>
      <c r="ET8" s="150">
        <f t="shared" si="45"/>
        <v>0</v>
      </c>
      <c r="EU8" s="104">
        <v>30000</v>
      </c>
      <c r="EV8" s="104"/>
      <c r="EW8" s="150">
        <f t="shared" si="46"/>
        <v>30000</v>
      </c>
      <c r="EX8" s="179"/>
      <c r="EY8" s="179"/>
      <c r="EZ8" s="150">
        <f t="shared" si="47"/>
        <v>0</v>
      </c>
      <c r="FA8" s="104"/>
      <c r="FB8" s="104"/>
      <c r="FC8" s="150">
        <f t="shared" si="48"/>
        <v>0</v>
      </c>
      <c r="FD8" s="179"/>
      <c r="FE8" s="179"/>
      <c r="FF8" s="150">
        <f t="shared" si="49"/>
        <v>0</v>
      </c>
      <c r="FG8" s="104"/>
      <c r="FH8" s="104"/>
      <c r="FI8" s="150">
        <f t="shared" si="50"/>
        <v>0</v>
      </c>
      <c r="FJ8" s="179">
        <v>291803</v>
      </c>
      <c r="FK8" s="179"/>
      <c r="FL8" s="150">
        <f t="shared" si="51"/>
        <v>291803</v>
      </c>
      <c r="FM8" s="104"/>
      <c r="FN8" s="104"/>
      <c r="FO8" s="150">
        <f t="shared" si="52"/>
        <v>0</v>
      </c>
      <c r="FP8" s="179"/>
      <c r="FQ8" s="179"/>
      <c r="FR8" s="150">
        <f t="shared" si="53"/>
        <v>0</v>
      </c>
      <c r="FS8" s="104">
        <v>25000</v>
      </c>
      <c r="FT8" s="104"/>
      <c r="FU8" s="150">
        <f t="shared" si="54"/>
        <v>25000</v>
      </c>
      <c r="FV8" s="179">
        <v>66273</v>
      </c>
      <c r="FW8" s="179"/>
      <c r="FX8" s="150">
        <f t="shared" si="55"/>
        <v>66273</v>
      </c>
      <c r="FY8" s="104">
        <v>45537</v>
      </c>
      <c r="FZ8" s="104"/>
      <c r="GA8" s="150">
        <f t="shared" si="56"/>
        <v>45537</v>
      </c>
      <c r="GB8" s="179"/>
      <c r="GC8" s="179"/>
      <c r="GD8" s="150">
        <f t="shared" si="57"/>
        <v>0</v>
      </c>
      <c r="GE8" s="104">
        <v>627194</v>
      </c>
      <c r="GF8" s="104"/>
      <c r="GG8" s="150">
        <f t="shared" si="58"/>
        <v>627194</v>
      </c>
      <c r="GH8" s="179"/>
      <c r="GI8" s="179"/>
      <c r="GJ8" s="150">
        <f t="shared" si="59"/>
        <v>0</v>
      </c>
      <c r="GK8" s="104"/>
      <c r="GL8" s="104"/>
      <c r="GM8" s="150">
        <f t="shared" si="60"/>
        <v>0</v>
      </c>
      <c r="GN8" s="179"/>
      <c r="GO8" s="179"/>
      <c r="GP8" s="150">
        <f t="shared" si="61"/>
        <v>0</v>
      </c>
      <c r="GQ8" s="104">
        <v>25000</v>
      </c>
      <c r="GR8" s="104"/>
      <c r="GS8" s="150">
        <f t="shared" si="62"/>
        <v>25000</v>
      </c>
      <c r="GT8" s="179"/>
      <c r="GU8" s="179"/>
      <c r="GV8" s="150">
        <f t="shared" si="63"/>
        <v>0</v>
      </c>
      <c r="GW8" s="104">
        <v>26802</v>
      </c>
      <c r="GX8" s="104"/>
      <c r="GY8" s="150">
        <f t="shared" si="86"/>
        <v>26802</v>
      </c>
      <c r="GZ8" s="179"/>
      <c r="HA8" s="179"/>
      <c r="HB8" s="150">
        <f t="shared" si="64"/>
        <v>0</v>
      </c>
      <c r="HC8" s="104"/>
      <c r="HD8" s="104"/>
      <c r="HE8" s="150">
        <f t="shared" si="65"/>
        <v>0</v>
      </c>
      <c r="HF8" s="179"/>
      <c r="HG8" s="179"/>
      <c r="HH8" s="150">
        <f t="shared" si="66"/>
        <v>0</v>
      </c>
      <c r="HI8" s="104">
        <v>65714</v>
      </c>
      <c r="HJ8" s="104"/>
      <c r="HK8" s="150">
        <f t="shared" si="67"/>
        <v>65714</v>
      </c>
      <c r="HL8" s="179"/>
      <c r="HM8" s="179"/>
      <c r="HN8" s="150">
        <f t="shared" si="68"/>
        <v>0</v>
      </c>
      <c r="HO8" s="104"/>
      <c r="HP8" s="104"/>
      <c r="HQ8" s="150">
        <f t="shared" si="69"/>
        <v>0</v>
      </c>
      <c r="HR8" s="179"/>
      <c r="HS8" s="179"/>
      <c r="HT8" s="150">
        <f t="shared" si="70"/>
        <v>0</v>
      </c>
      <c r="HU8" s="104"/>
      <c r="HV8" s="104"/>
      <c r="HW8" s="150">
        <f t="shared" si="71"/>
        <v>0</v>
      </c>
      <c r="HX8" s="179"/>
      <c r="HY8" s="179"/>
      <c r="HZ8" s="150">
        <f t="shared" si="72"/>
        <v>0</v>
      </c>
      <c r="IA8" s="104"/>
      <c r="IB8" s="104"/>
      <c r="IC8" s="150">
        <f t="shared" si="73"/>
        <v>0</v>
      </c>
      <c r="ID8" s="179">
        <v>25838</v>
      </c>
      <c r="IE8" s="179"/>
      <c r="IF8" s="150">
        <f t="shared" si="74"/>
        <v>25838</v>
      </c>
      <c r="IG8" s="200"/>
      <c r="IH8" s="200"/>
      <c r="II8" s="206"/>
      <c r="IJ8" s="179"/>
      <c r="IK8" s="179"/>
      <c r="IL8" s="150">
        <f t="shared" si="87"/>
        <v>0</v>
      </c>
      <c r="IM8" s="104"/>
      <c r="IN8" s="104"/>
      <c r="IO8" s="150">
        <f t="shared" si="75"/>
        <v>0</v>
      </c>
      <c r="IP8" s="179">
        <v>44377</v>
      </c>
      <c r="IQ8" s="154"/>
      <c r="IR8" s="150">
        <f t="shared" si="76"/>
        <v>44377</v>
      </c>
      <c r="IS8" s="227">
        <v>12000</v>
      </c>
      <c r="IT8" s="100"/>
      <c r="IU8" s="150">
        <f t="shared" si="77"/>
        <v>12000</v>
      </c>
      <c r="IV8" s="154"/>
      <c r="IW8" s="154"/>
      <c r="IX8" s="150">
        <f t="shared" si="78"/>
        <v>0</v>
      </c>
      <c r="IY8" s="100"/>
      <c r="IZ8" s="100"/>
      <c r="JA8" s="150">
        <f t="shared" si="79"/>
        <v>0</v>
      </c>
      <c r="JB8" s="154"/>
      <c r="JC8" s="154"/>
      <c r="JD8" s="150">
        <f t="shared" si="80"/>
        <v>0</v>
      </c>
      <c r="JE8" s="161"/>
      <c r="JF8" s="161"/>
      <c r="JG8" s="150">
        <f t="shared" si="81"/>
        <v>0</v>
      </c>
      <c r="JH8" s="164"/>
      <c r="JI8" s="115"/>
      <c r="JJ8" s="215"/>
      <c r="JK8" s="215"/>
      <c r="JL8" s="215"/>
      <c r="JM8" s="215"/>
      <c r="JN8" s="215"/>
      <c r="JO8" s="215"/>
      <c r="JP8" s="215"/>
      <c r="JQ8" s="215"/>
      <c r="JR8" s="215"/>
      <c r="JS8" s="215"/>
      <c r="JT8" s="215"/>
      <c r="JU8" s="215"/>
      <c r="JV8" s="215"/>
      <c r="JW8" s="215"/>
      <c r="JX8" s="215"/>
      <c r="JY8" s="215"/>
      <c r="JZ8" s="215"/>
      <c r="KA8" s="215"/>
      <c r="KB8" s="215"/>
      <c r="KC8" s="215"/>
      <c r="KD8" s="215"/>
      <c r="KE8" s="215"/>
      <c r="KF8" s="215"/>
      <c r="KG8" s="215"/>
      <c r="KH8" s="215"/>
      <c r="KI8" s="215"/>
      <c r="KJ8" s="215"/>
      <c r="KK8" s="215"/>
      <c r="KL8" s="215"/>
      <c r="KM8" s="215"/>
      <c r="KN8" s="215"/>
      <c r="KO8" s="215"/>
      <c r="KP8" s="215"/>
      <c r="KQ8" s="215"/>
      <c r="KR8" s="215"/>
      <c r="KS8" s="215"/>
      <c r="KT8" s="215"/>
      <c r="KU8" s="215"/>
      <c r="KV8" s="215"/>
      <c r="KW8" s="215"/>
      <c r="KX8" s="215"/>
      <c r="KY8" s="215"/>
      <c r="KZ8" s="215"/>
      <c r="LA8" s="215"/>
      <c r="LB8" s="215"/>
      <c r="LC8" s="215"/>
      <c r="LD8" s="215"/>
      <c r="LE8" s="215"/>
      <c r="LF8" s="215"/>
      <c r="LG8" s="215"/>
      <c r="LH8" s="215"/>
      <c r="LI8" s="215"/>
      <c r="LJ8" s="215"/>
      <c r="LK8" s="215"/>
      <c r="LL8" s="215"/>
      <c r="LM8" s="215"/>
      <c r="LN8" s="215"/>
      <c r="LO8" s="215"/>
      <c r="LP8" s="215"/>
      <c r="LQ8" s="215"/>
      <c r="LR8" s="215"/>
      <c r="LS8" s="215"/>
      <c r="LT8" s="215"/>
      <c r="LU8" s="215"/>
      <c r="LV8" s="215"/>
      <c r="LW8" s="215"/>
      <c r="LX8" s="215"/>
      <c r="LY8" s="215"/>
      <c r="LZ8" s="215"/>
      <c r="MA8" s="215"/>
      <c r="MB8" s="215"/>
      <c r="MC8" s="215"/>
      <c r="MD8" s="215"/>
      <c r="ME8" s="215"/>
      <c r="MF8" s="215"/>
      <c r="MG8" s="215"/>
      <c r="MH8" s="215"/>
      <c r="MI8" s="215"/>
      <c r="MJ8" s="215"/>
      <c r="MK8" s="215"/>
      <c r="ML8" s="215"/>
      <c r="MM8" s="215"/>
      <c r="MN8" s="215"/>
      <c r="MO8" s="215"/>
      <c r="MP8" s="215"/>
      <c r="MQ8" s="215"/>
      <c r="MR8" s="128">
        <f>(COUNTIF(JJ8:MQ8,MQ52)/16)</f>
        <v>0</v>
      </c>
      <c r="MS8" s="99"/>
      <c r="MT8" s="99"/>
    </row>
    <row r="9" spans="1:362" s="127" customFormat="1" ht="15">
      <c r="A9" s="142" t="s">
        <v>460</v>
      </c>
      <c r="B9" s="147">
        <v>159327</v>
      </c>
      <c r="C9" s="144">
        <v>800</v>
      </c>
      <c r="D9" s="145" t="s">
        <v>475</v>
      </c>
      <c r="E9" s="145" t="s">
        <v>19</v>
      </c>
      <c r="F9" s="140">
        <v>43555</v>
      </c>
      <c r="G9" s="100"/>
      <c r="H9" s="100"/>
      <c r="I9" s="125">
        <f t="shared" si="2"/>
        <v>0</v>
      </c>
      <c r="J9" s="230"/>
      <c r="K9" s="154"/>
      <c r="L9" s="150">
        <f t="shared" si="3"/>
        <v>0</v>
      </c>
      <c r="M9" s="100"/>
      <c r="N9" s="100"/>
      <c r="O9" s="150">
        <f t="shared" si="82"/>
        <v>0</v>
      </c>
      <c r="P9" s="230"/>
      <c r="Q9" s="154"/>
      <c r="R9" s="150">
        <f t="shared" si="83"/>
        <v>0</v>
      </c>
      <c r="S9" s="100"/>
      <c r="T9" s="100"/>
      <c r="U9" s="150">
        <f t="shared" si="4"/>
        <v>0</v>
      </c>
      <c r="V9" s="154"/>
      <c r="W9" s="154"/>
      <c r="X9" s="150">
        <f t="shared" si="5"/>
        <v>0</v>
      </c>
      <c r="Y9" s="100"/>
      <c r="Z9" s="100"/>
      <c r="AA9" s="150">
        <f t="shared" si="6"/>
        <v>0</v>
      </c>
      <c r="AB9" s="154"/>
      <c r="AC9" s="154"/>
      <c r="AD9" s="150">
        <f t="shared" si="7"/>
        <v>0</v>
      </c>
      <c r="AE9" s="100"/>
      <c r="AF9" s="100"/>
      <c r="AG9" s="150">
        <f t="shared" si="8"/>
        <v>0</v>
      </c>
      <c r="AH9" s="154"/>
      <c r="AI9" s="154"/>
      <c r="AJ9" s="150">
        <f t="shared" si="9"/>
        <v>0</v>
      </c>
      <c r="AK9" s="227"/>
      <c r="AL9" s="100"/>
      <c r="AM9" s="150">
        <f t="shared" si="10"/>
        <v>0</v>
      </c>
      <c r="AN9" s="154"/>
      <c r="AO9" s="154"/>
      <c r="AP9" s="150">
        <f t="shared" si="11"/>
        <v>0</v>
      </c>
      <c r="AQ9" s="100"/>
      <c r="AR9" s="100"/>
      <c r="AS9" s="150">
        <f t="shared" si="12"/>
        <v>0</v>
      </c>
      <c r="AT9" s="154"/>
      <c r="AU9" s="154"/>
      <c r="AV9" s="150">
        <f t="shared" si="13"/>
        <v>0</v>
      </c>
      <c r="AW9" s="100"/>
      <c r="AX9" s="100"/>
      <c r="AY9" s="150">
        <f t="shared" si="14"/>
        <v>0</v>
      </c>
      <c r="AZ9" s="154"/>
      <c r="BA9" s="154"/>
      <c r="BB9" s="150">
        <f t="shared" si="15"/>
        <v>0</v>
      </c>
      <c r="BC9" s="100"/>
      <c r="BD9" s="100"/>
      <c r="BE9" s="150">
        <f t="shared" si="16"/>
        <v>0</v>
      </c>
      <c r="BF9" s="154"/>
      <c r="BG9" s="154"/>
      <c r="BH9" s="150">
        <f t="shared" si="17"/>
        <v>0</v>
      </c>
      <c r="BI9" s="100"/>
      <c r="BJ9" s="100"/>
      <c r="BK9" s="150">
        <f t="shared" si="18"/>
        <v>0</v>
      </c>
      <c r="BL9" s="154"/>
      <c r="BM9" s="154"/>
      <c r="BN9" s="150">
        <f t="shared" si="19"/>
        <v>0</v>
      </c>
      <c r="BO9" s="100"/>
      <c r="BP9" s="100"/>
      <c r="BQ9" s="150">
        <f t="shared" si="20"/>
        <v>0</v>
      </c>
      <c r="BR9" s="154"/>
      <c r="BS9" s="154"/>
      <c r="BT9" s="150">
        <f t="shared" si="21"/>
        <v>0</v>
      </c>
      <c r="BU9" s="100"/>
      <c r="BV9" s="100"/>
      <c r="BW9" s="150">
        <f t="shared" si="22"/>
        <v>0</v>
      </c>
      <c r="BX9" s="154"/>
      <c r="BY9" s="154"/>
      <c r="BZ9" s="150">
        <f t="shared" si="23"/>
        <v>0</v>
      </c>
      <c r="CA9" s="100"/>
      <c r="CB9" s="100"/>
      <c r="CC9" s="150">
        <f t="shared" si="24"/>
        <v>0</v>
      </c>
      <c r="CD9" s="154"/>
      <c r="CE9" s="154"/>
      <c r="CF9" s="150">
        <f t="shared" si="25"/>
        <v>0</v>
      </c>
      <c r="CG9" s="100"/>
      <c r="CH9" s="100"/>
      <c r="CI9" s="150">
        <f t="shared" si="26"/>
        <v>0</v>
      </c>
      <c r="CJ9" s="154"/>
      <c r="CK9" s="154"/>
      <c r="CL9" s="150">
        <f t="shared" si="27"/>
        <v>0</v>
      </c>
      <c r="CM9" s="100"/>
      <c r="CN9" s="100"/>
      <c r="CO9" s="150">
        <f t="shared" si="28"/>
        <v>0</v>
      </c>
      <c r="CP9" s="154"/>
      <c r="CQ9" s="154"/>
      <c r="CR9" s="150">
        <f t="shared" si="29"/>
        <v>0</v>
      </c>
      <c r="CS9" s="100"/>
      <c r="CT9" s="100"/>
      <c r="CU9" s="150">
        <f t="shared" si="30"/>
        <v>0</v>
      </c>
      <c r="CV9" s="154"/>
      <c r="CW9" s="154"/>
      <c r="CX9" s="150">
        <f t="shared" si="31"/>
        <v>0</v>
      </c>
      <c r="CY9" s="100"/>
      <c r="CZ9" s="100"/>
      <c r="DA9" s="150">
        <f t="shared" si="32"/>
        <v>0</v>
      </c>
      <c r="DB9" s="154"/>
      <c r="DC9" s="154"/>
      <c r="DD9" s="150">
        <f t="shared" si="84"/>
        <v>0</v>
      </c>
      <c r="DE9" s="100"/>
      <c r="DF9" s="100"/>
      <c r="DG9" s="150">
        <f t="shared" si="33"/>
        <v>0</v>
      </c>
      <c r="DH9" s="154"/>
      <c r="DI9" s="154"/>
      <c r="DJ9" s="150">
        <f t="shared" si="34"/>
        <v>0</v>
      </c>
      <c r="DK9" s="100"/>
      <c r="DL9" s="100"/>
      <c r="DM9" s="150">
        <f t="shared" si="35"/>
        <v>0</v>
      </c>
      <c r="DN9" s="230">
        <v>65000</v>
      </c>
      <c r="DO9" s="154"/>
      <c r="DP9" s="150">
        <f t="shared" si="36"/>
        <v>65000</v>
      </c>
      <c r="DQ9" s="100"/>
      <c r="DR9" s="100"/>
      <c r="DS9" s="150">
        <f t="shared" si="37"/>
        <v>0</v>
      </c>
      <c r="DT9" s="154"/>
      <c r="DU9" s="154"/>
      <c r="DV9" s="150">
        <f t="shared" si="38"/>
        <v>0</v>
      </c>
      <c r="DW9" s="100"/>
      <c r="DX9" s="100"/>
      <c r="DY9" s="150">
        <f t="shared" si="85"/>
        <v>0</v>
      </c>
      <c r="DZ9" s="154"/>
      <c r="EA9" s="154"/>
      <c r="EB9" s="150">
        <f t="shared" si="39"/>
        <v>0</v>
      </c>
      <c r="EC9" s="100"/>
      <c r="ED9" s="100"/>
      <c r="EE9" s="150">
        <f t="shared" si="40"/>
        <v>0</v>
      </c>
      <c r="EF9" s="154"/>
      <c r="EG9" s="154"/>
      <c r="EH9" s="150">
        <f t="shared" si="41"/>
        <v>0</v>
      </c>
      <c r="EI9" s="100"/>
      <c r="EJ9" s="100"/>
      <c r="EK9" s="150">
        <f t="shared" si="42"/>
        <v>0</v>
      </c>
      <c r="EL9" s="154"/>
      <c r="EM9" s="154"/>
      <c r="EN9" s="150">
        <f t="shared" si="43"/>
        <v>0</v>
      </c>
      <c r="EO9" s="100"/>
      <c r="EP9" s="100"/>
      <c r="EQ9" s="150">
        <f t="shared" si="44"/>
        <v>0</v>
      </c>
      <c r="ER9" s="154"/>
      <c r="ES9" s="154"/>
      <c r="ET9" s="150">
        <f t="shared" si="45"/>
        <v>0</v>
      </c>
      <c r="EU9" s="227">
        <v>160000</v>
      </c>
      <c r="EV9" s="100"/>
      <c r="EW9" s="150">
        <f t="shared" si="46"/>
        <v>160000</v>
      </c>
      <c r="EX9" s="154"/>
      <c r="EY9" s="154"/>
      <c r="EZ9" s="150">
        <f t="shared" si="47"/>
        <v>0</v>
      </c>
      <c r="FA9" s="100"/>
      <c r="FB9" s="100"/>
      <c r="FC9" s="150">
        <f t="shared" si="48"/>
        <v>0</v>
      </c>
      <c r="FD9" s="154"/>
      <c r="FE9" s="154"/>
      <c r="FF9" s="150">
        <f t="shared" si="49"/>
        <v>0</v>
      </c>
      <c r="FG9" s="100"/>
      <c r="FH9" s="100"/>
      <c r="FI9" s="150">
        <f t="shared" si="50"/>
        <v>0</v>
      </c>
      <c r="FJ9" s="154"/>
      <c r="FK9" s="154"/>
      <c r="FL9" s="150">
        <f t="shared" si="51"/>
        <v>0</v>
      </c>
      <c r="FM9" s="100"/>
      <c r="FN9" s="100"/>
      <c r="FO9" s="150">
        <f t="shared" si="52"/>
        <v>0</v>
      </c>
      <c r="FP9" s="154"/>
      <c r="FQ9" s="154"/>
      <c r="FR9" s="150">
        <f t="shared" si="53"/>
        <v>0</v>
      </c>
      <c r="FS9" s="100"/>
      <c r="FT9" s="100"/>
      <c r="FU9" s="150">
        <f t="shared" si="54"/>
        <v>0</v>
      </c>
      <c r="FV9" s="154"/>
      <c r="FW9" s="154"/>
      <c r="FX9" s="150">
        <f t="shared" si="55"/>
        <v>0</v>
      </c>
      <c r="FY9" s="100"/>
      <c r="FZ9" s="100"/>
      <c r="GA9" s="150">
        <f t="shared" si="56"/>
        <v>0</v>
      </c>
      <c r="GB9" s="154"/>
      <c r="GC9" s="154"/>
      <c r="GD9" s="150">
        <f t="shared" si="57"/>
        <v>0</v>
      </c>
      <c r="GE9" s="100"/>
      <c r="GF9" s="100"/>
      <c r="GG9" s="150">
        <f t="shared" si="58"/>
        <v>0</v>
      </c>
      <c r="GH9" s="154"/>
      <c r="GI9" s="154"/>
      <c r="GJ9" s="150">
        <f t="shared" si="59"/>
        <v>0</v>
      </c>
      <c r="GK9" s="100"/>
      <c r="GL9" s="100"/>
      <c r="GM9" s="150">
        <f t="shared" si="60"/>
        <v>0</v>
      </c>
      <c r="GN9" s="154"/>
      <c r="GO9" s="154"/>
      <c r="GP9" s="150">
        <f t="shared" si="61"/>
        <v>0</v>
      </c>
      <c r="GQ9" s="100"/>
      <c r="GR9" s="100"/>
      <c r="GS9" s="150">
        <f t="shared" si="62"/>
        <v>0</v>
      </c>
      <c r="GT9" s="154"/>
      <c r="GU9" s="154"/>
      <c r="GV9" s="150">
        <f t="shared" si="63"/>
        <v>0</v>
      </c>
      <c r="GW9" s="100"/>
      <c r="GX9" s="100"/>
      <c r="GY9" s="150">
        <f t="shared" si="86"/>
        <v>0</v>
      </c>
      <c r="GZ9" s="154"/>
      <c r="HA9" s="154"/>
      <c r="HB9" s="150">
        <f t="shared" si="64"/>
        <v>0</v>
      </c>
      <c r="HC9" s="100"/>
      <c r="HD9" s="100"/>
      <c r="HE9" s="150">
        <f t="shared" si="65"/>
        <v>0</v>
      </c>
      <c r="HF9" s="154"/>
      <c r="HG9" s="154"/>
      <c r="HH9" s="150">
        <f t="shared" si="66"/>
        <v>0</v>
      </c>
      <c r="HI9" s="100"/>
      <c r="HJ9" s="100"/>
      <c r="HK9" s="150">
        <f t="shared" si="67"/>
        <v>0</v>
      </c>
      <c r="HL9" s="154"/>
      <c r="HM9" s="154"/>
      <c r="HN9" s="150">
        <f t="shared" si="68"/>
        <v>0</v>
      </c>
      <c r="HO9" s="100"/>
      <c r="HP9" s="100"/>
      <c r="HQ9" s="150">
        <f t="shared" si="69"/>
        <v>0</v>
      </c>
      <c r="HR9" s="154"/>
      <c r="HS9" s="154"/>
      <c r="HT9" s="150">
        <f t="shared" si="70"/>
        <v>0</v>
      </c>
      <c r="HU9" s="100"/>
      <c r="HV9" s="100"/>
      <c r="HW9" s="150">
        <f t="shared" si="71"/>
        <v>0</v>
      </c>
      <c r="HX9" s="154"/>
      <c r="HY9" s="154"/>
      <c r="HZ9" s="150">
        <f t="shared" si="72"/>
        <v>0</v>
      </c>
      <c r="IA9" s="100"/>
      <c r="IB9" s="100"/>
      <c r="IC9" s="150">
        <f t="shared" si="73"/>
        <v>0</v>
      </c>
      <c r="ID9" s="154"/>
      <c r="IE9" s="154"/>
      <c r="IF9" s="150">
        <f t="shared" si="74"/>
        <v>0</v>
      </c>
      <c r="IG9" s="202"/>
      <c r="IH9" s="202"/>
      <c r="II9" s="206"/>
      <c r="IJ9" s="154"/>
      <c r="IK9" s="154"/>
      <c r="IL9" s="150">
        <f t="shared" si="87"/>
        <v>0</v>
      </c>
      <c r="IM9" s="100"/>
      <c r="IN9" s="100"/>
      <c r="IO9" s="150">
        <f t="shared" si="75"/>
        <v>0</v>
      </c>
      <c r="IP9" s="154"/>
      <c r="IQ9" s="154"/>
      <c r="IR9" s="150">
        <f t="shared" si="76"/>
        <v>0</v>
      </c>
      <c r="IS9" s="100"/>
      <c r="IT9" s="100"/>
      <c r="IU9" s="150">
        <f t="shared" si="77"/>
        <v>0</v>
      </c>
      <c r="IV9" s="154"/>
      <c r="IW9" s="154"/>
      <c r="IX9" s="150">
        <f t="shared" si="78"/>
        <v>0</v>
      </c>
      <c r="IY9" s="100"/>
      <c r="IZ9" s="100"/>
      <c r="JA9" s="150">
        <f t="shared" si="79"/>
        <v>0</v>
      </c>
      <c r="JB9" s="154"/>
      <c r="JC9" s="154"/>
      <c r="JD9" s="150">
        <f t="shared" si="80"/>
        <v>0</v>
      </c>
      <c r="JE9" s="161"/>
      <c r="JF9" s="161"/>
      <c r="JG9" s="150">
        <f t="shared" si="81"/>
        <v>0</v>
      </c>
      <c r="JH9" s="164"/>
      <c r="JI9" s="115"/>
      <c r="JJ9" s="214"/>
      <c r="JK9" s="214"/>
      <c r="JL9" s="214"/>
      <c r="JM9" s="214"/>
      <c r="JN9" s="214"/>
      <c r="JO9" s="214"/>
      <c r="JP9" s="214"/>
      <c r="JQ9" s="214"/>
      <c r="JR9" s="214"/>
      <c r="JS9" s="214"/>
      <c r="JT9" s="214"/>
      <c r="JU9" s="214"/>
      <c r="JV9" s="214"/>
      <c r="JW9" s="214"/>
      <c r="JX9" s="214"/>
      <c r="JY9" s="214"/>
      <c r="JZ9" s="214"/>
      <c r="KA9" s="214"/>
      <c r="KB9" s="214"/>
      <c r="KC9" s="214"/>
      <c r="KD9" s="214"/>
      <c r="KE9" s="214"/>
      <c r="KF9" s="214"/>
      <c r="KG9" s="214"/>
      <c r="KH9" s="214"/>
      <c r="KI9" s="214"/>
      <c r="KJ9" s="214"/>
      <c r="KK9" s="214"/>
      <c r="KL9" s="214"/>
      <c r="KM9" s="214"/>
      <c r="KN9" s="214"/>
      <c r="KO9" s="214"/>
      <c r="KP9" s="214"/>
      <c r="KQ9" s="214"/>
      <c r="KR9" s="214"/>
      <c r="KS9" s="214"/>
      <c r="KT9" s="214"/>
      <c r="KU9" s="214"/>
      <c r="KV9" s="214"/>
      <c r="KW9" s="214"/>
      <c r="KX9" s="214"/>
      <c r="KY9" s="214"/>
      <c r="KZ9" s="214"/>
      <c r="LA9" s="214"/>
      <c r="LB9" s="214"/>
      <c r="LC9" s="214"/>
      <c r="LD9" s="214"/>
      <c r="LE9" s="214"/>
      <c r="LF9" s="214"/>
      <c r="LG9" s="214"/>
      <c r="LH9" s="214"/>
      <c r="LI9" s="214"/>
      <c r="LJ9" s="214"/>
      <c r="LK9" s="214"/>
      <c r="LL9" s="214"/>
      <c r="LM9" s="214"/>
      <c r="LN9" s="214"/>
      <c r="LO9" s="214"/>
      <c r="LP9" s="214"/>
      <c r="LQ9" s="214"/>
      <c r="LR9" s="214"/>
      <c r="LS9" s="214"/>
      <c r="LT9" s="214"/>
      <c r="LU9" s="214"/>
      <c r="LV9" s="214"/>
      <c r="LW9" s="214"/>
      <c r="LX9" s="214"/>
      <c r="LY9" s="214"/>
      <c r="LZ9" s="214"/>
      <c r="MA9" s="214"/>
      <c r="MB9" s="214"/>
      <c r="MC9" s="214"/>
      <c r="MD9" s="214"/>
      <c r="ME9" s="214"/>
      <c r="MF9" s="214"/>
      <c r="MG9" s="214"/>
      <c r="MH9" s="214"/>
      <c r="MI9" s="214"/>
      <c r="MJ9" s="214"/>
      <c r="MK9" s="214"/>
      <c r="ML9" s="214"/>
      <c r="MM9" s="214"/>
      <c r="MN9" s="214"/>
      <c r="MO9" s="214"/>
      <c r="MP9" s="214"/>
      <c r="MQ9" s="214"/>
      <c r="MR9" s="128">
        <f>(COUNTIF(JJ9:MQ9,MQ52)/1)</f>
        <v>0</v>
      </c>
      <c r="MS9" s="99"/>
      <c r="MT9" s="99" t="s">
        <v>459</v>
      </c>
    </row>
    <row r="10" spans="1:362" s="127" customFormat="1" ht="15">
      <c r="A10" s="137" t="s">
        <v>458</v>
      </c>
      <c r="B10" s="138">
        <v>155945</v>
      </c>
      <c r="C10" s="144">
        <v>800</v>
      </c>
      <c r="D10" s="145" t="s">
        <v>475</v>
      </c>
      <c r="E10" s="139" t="s">
        <v>26</v>
      </c>
      <c r="F10" s="146">
        <v>43555</v>
      </c>
      <c r="G10" s="129"/>
      <c r="H10" s="129"/>
      <c r="I10" s="125">
        <f t="shared" si="2"/>
        <v>0</v>
      </c>
      <c r="J10" s="152"/>
      <c r="K10" s="152"/>
      <c r="L10" s="150">
        <f t="shared" si="3"/>
        <v>0</v>
      </c>
      <c r="M10" s="129"/>
      <c r="N10" s="129"/>
      <c r="O10" s="150">
        <f t="shared" si="82"/>
        <v>0</v>
      </c>
      <c r="P10" s="152"/>
      <c r="Q10" s="152"/>
      <c r="R10" s="150">
        <f t="shared" si="83"/>
        <v>0</v>
      </c>
      <c r="S10" s="129"/>
      <c r="T10" s="129"/>
      <c r="U10" s="150">
        <f t="shared" si="4"/>
        <v>0</v>
      </c>
      <c r="V10" s="152"/>
      <c r="W10" s="152"/>
      <c r="X10" s="150">
        <f t="shared" si="5"/>
        <v>0</v>
      </c>
      <c r="Y10" s="129"/>
      <c r="Z10" s="129"/>
      <c r="AA10" s="150">
        <f t="shared" si="6"/>
        <v>0</v>
      </c>
      <c r="AB10" s="152"/>
      <c r="AC10" s="152"/>
      <c r="AD10" s="150">
        <f t="shared" si="7"/>
        <v>0</v>
      </c>
      <c r="AE10" s="129"/>
      <c r="AF10" s="129"/>
      <c r="AG10" s="150">
        <f t="shared" si="8"/>
        <v>0</v>
      </c>
      <c r="AH10" s="152"/>
      <c r="AI10" s="152"/>
      <c r="AJ10" s="150">
        <f t="shared" si="9"/>
        <v>0</v>
      </c>
      <c r="AK10" s="129"/>
      <c r="AL10" s="129"/>
      <c r="AM10" s="150">
        <f t="shared" si="10"/>
        <v>0</v>
      </c>
      <c r="AN10" s="152"/>
      <c r="AO10" s="152"/>
      <c r="AP10" s="150">
        <f t="shared" si="11"/>
        <v>0</v>
      </c>
      <c r="AQ10" s="129"/>
      <c r="AR10" s="129"/>
      <c r="AS10" s="150">
        <f t="shared" si="12"/>
        <v>0</v>
      </c>
      <c r="AT10" s="152"/>
      <c r="AU10" s="152"/>
      <c r="AV10" s="150">
        <f t="shared" si="13"/>
        <v>0</v>
      </c>
      <c r="AW10" s="129"/>
      <c r="AX10" s="129"/>
      <c r="AY10" s="150">
        <f t="shared" si="14"/>
        <v>0</v>
      </c>
      <c r="AZ10" s="152"/>
      <c r="BA10" s="152"/>
      <c r="BB10" s="150">
        <f t="shared" si="15"/>
        <v>0</v>
      </c>
      <c r="BC10" s="129"/>
      <c r="BD10" s="129"/>
      <c r="BE10" s="150">
        <f t="shared" si="16"/>
        <v>0</v>
      </c>
      <c r="BF10" s="152"/>
      <c r="BG10" s="152"/>
      <c r="BH10" s="150">
        <f t="shared" si="17"/>
        <v>0</v>
      </c>
      <c r="BI10" s="129"/>
      <c r="BJ10" s="129"/>
      <c r="BK10" s="150">
        <f t="shared" si="18"/>
        <v>0</v>
      </c>
      <c r="BL10" s="152"/>
      <c r="BM10" s="152"/>
      <c r="BN10" s="150">
        <f t="shared" si="19"/>
        <v>0</v>
      </c>
      <c r="BO10" s="129"/>
      <c r="BP10" s="129"/>
      <c r="BQ10" s="150">
        <f t="shared" si="20"/>
        <v>0</v>
      </c>
      <c r="BR10" s="152"/>
      <c r="BS10" s="152"/>
      <c r="BT10" s="150">
        <f t="shared" si="21"/>
        <v>0</v>
      </c>
      <c r="BU10" s="129"/>
      <c r="BV10" s="129"/>
      <c r="BW10" s="150">
        <f t="shared" si="22"/>
        <v>0</v>
      </c>
      <c r="BX10" s="152"/>
      <c r="BY10" s="152"/>
      <c r="BZ10" s="150">
        <f t="shared" si="23"/>
        <v>0</v>
      </c>
      <c r="CA10" s="129"/>
      <c r="CB10" s="129"/>
      <c r="CC10" s="150">
        <f t="shared" si="24"/>
        <v>0</v>
      </c>
      <c r="CD10" s="152"/>
      <c r="CE10" s="152"/>
      <c r="CF10" s="150">
        <f t="shared" si="25"/>
        <v>0</v>
      </c>
      <c r="CG10" s="129"/>
      <c r="CH10" s="129"/>
      <c r="CI10" s="150">
        <f t="shared" si="26"/>
        <v>0</v>
      </c>
      <c r="CJ10" s="152"/>
      <c r="CK10" s="152"/>
      <c r="CL10" s="150">
        <f t="shared" si="27"/>
        <v>0</v>
      </c>
      <c r="CM10" s="129"/>
      <c r="CN10" s="129"/>
      <c r="CO10" s="150">
        <f t="shared" si="28"/>
        <v>0</v>
      </c>
      <c r="CP10" s="152"/>
      <c r="CQ10" s="152"/>
      <c r="CR10" s="150">
        <f t="shared" si="29"/>
        <v>0</v>
      </c>
      <c r="CS10" s="129"/>
      <c r="CT10" s="129"/>
      <c r="CU10" s="150">
        <f t="shared" si="30"/>
        <v>0</v>
      </c>
      <c r="CV10" s="152"/>
      <c r="CW10" s="152"/>
      <c r="CX10" s="150">
        <f t="shared" si="31"/>
        <v>0</v>
      </c>
      <c r="CY10" s="129"/>
      <c r="CZ10" s="129"/>
      <c r="DA10" s="150">
        <f t="shared" si="32"/>
        <v>0</v>
      </c>
      <c r="DB10" s="152"/>
      <c r="DC10" s="152"/>
      <c r="DD10" s="150">
        <f t="shared" si="84"/>
        <v>0</v>
      </c>
      <c r="DE10" s="129"/>
      <c r="DF10" s="129"/>
      <c r="DG10" s="150">
        <f t="shared" si="33"/>
        <v>0</v>
      </c>
      <c r="DH10" s="152"/>
      <c r="DI10" s="152"/>
      <c r="DJ10" s="150">
        <f t="shared" si="34"/>
        <v>0</v>
      </c>
      <c r="DK10" s="129"/>
      <c r="DL10" s="129"/>
      <c r="DM10" s="150">
        <f t="shared" si="35"/>
        <v>0</v>
      </c>
      <c r="DN10" s="152"/>
      <c r="DO10" s="152"/>
      <c r="DP10" s="150">
        <f t="shared" si="36"/>
        <v>0</v>
      </c>
      <c r="DQ10" s="129"/>
      <c r="DR10" s="129"/>
      <c r="DS10" s="150">
        <f t="shared" si="37"/>
        <v>0</v>
      </c>
      <c r="DT10" s="152"/>
      <c r="DU10" s="152"/>
      <c r="DV10" s="150">
        <f t="shared" si="38"/>
        <v>0</v>
      </c>
      <c r="DW10" s="129"/>
      <c r="DX10" s="129"/>
      <c r="DY10" s="150">
        <f t="shared" si="85"/>
        <v>0</v>
      </c>
      <c r="DZ10" s="152"/>
      <c r="EA10" s="152"/>
      <c r="EB10" s="150">
        <f t="shared" si="39"/>
        <v>0</v>
      </c>
      <c r="EC10" s="129"/>
      <c r="ED10" s="129"/>
      <c r="EE10" s="150">
        <f t="shared" si="40"/>
        <v>0</v>
      </c>
      <c r="EF10" s="152"/>
      <c r="EG10" s="152"/>
      <c r="EH10" s="150">
        <f t="shared" si="41"/>
        <v>0</v>
      </c>
      <c r="EI10" s="129"/>
      <c r="EJ10" s="129"/>
      <c r="EK10" s="150">
        <f t="shared" si="42"/>
        <v>0</v>
      </c>
      <c r="EL10" s="152"/>
      <c r="EM10" s="152"/>
      <c r="EN10" s="150">
        <f t="shared" si="43"/>
        <v>0</v>
      </c>
      <c r="EO10" s="129"/>
      <c r="EP10" s="129"/>
      <c r="EQ10" s="150">
        <f t="shared" si="44"/>
        <v>0</v>
      </c>
      <c r="ER10" s="152"/>
      <c r="ES10" s="152"/>
      <c r="ET10" s="150">
        <f t="shared" si="45"/>
        <v>0</v>
      </c>
      <c r="EU10" s="129"/>
      <c r="EV10" s="129"/>
      <c r="EW10" s="150">
        <f t="shared" si="46"/>
        <v>0</v>
      </c>
      <c r="EX10" s="152"/>
      <c r="EY10" s="152"/>
      <c r="EZ10" s="150">
        <f t="shared" si="47"/>
        <v>0</v>
      </c>
      <c r="FA10" s="129"/>
      <c r="FB10" s="129"/>
      <c r="FC10" s="150">
        <f t="shared" si="48"/>
        <v>0</v>
      </c>
      <c r="FD10" s="152"/>
      <c r="FE10" s="152"/>
      <c r="FF10" s="150">
        <f t="shared" si="49"/>
        <v>0</v>
      </c>
      <c r="FG10" s="129"/>
      <c r="FH10" s="129"/>
      <c r="FI10" s="150">
        <f t="shared" si="50"/>
        <v>0</v>
      </c>
      <c r="FJ10" s="152"/>
      <c r="FK10" s="152"/>
      <c r="FL10" s="150">
        <f t="shared" si="51"/>
        <v>0</v>
      </c>
      <c r="FM10" s="129"/>
      <c r="FN10" s="129"/>
      <c r="FO10" s="150">
        <f t="shared" si="52"/>
        <v>0</v>
      </c>
      <c r="FP10" s="152"/>
      <c r="FQ10" s="152"/>
      <c r="FR10" s="150">
        <f t="shared" si="53"/>
        <v>0</v>
      </c>
      <c r="FS10" s="129"/>
      <c r="FT10" s="129"/>
      <c r="FU10" s="150">
        <f t="shared" si="54"/>
        <v>0</v>
      </c>
      <c r="FV10" s="152"/>
      <c r="FW10" s="152"/>
      <c r="FX10" s="150">
        <f t="shared" si="55"/>
        <v>0</v>
      </c>
      <c r="FY10" s="129"/>
      <c r="FZ10" s="129"/>
      <c r="GA10" s="150">
        <f t="shared" si="56"/>
        <v>0</v>
      </c>
      <c r="GB10" s="152"/>
      <c r="GC10" s="152"/>
      <c r="GD10" s="150">
        <f t="shared" si="57"/>
        <v>0</v>
      </c>
      <c r="GE10" s="129"/>
      <c r="GF10" s="129"/>
      <c r="GG10" s="150">
        <f t="shared" si="58"/>
        <v>0</v>
      </c>
      <c r="GH10" s="152"/>
      <c r="GI10" s="152"/>
      <c r="GJ10" s="150">
        <f t="shared" si="59"/>
        <v>0</v>
      </c>
      <c r="GK10" s="129"/>
      <c r="GL10" s="129"/>
      <c r="GM10" s="150">
        <f t="shared" si="60"/>
        <v>0</v>
      </c>
      <c r="GN10" s="152"/>
      <c r="GO10" s="152"/>
      <c r="GP10" s="150">
        <f t="shared" si="61"/>
        <v>0</v>
      </c>
      <c r="GQ10" s="129"/>
      <c r="GR10" s="129"/>
      <c r="GS10" s="150">
        <f t="shared" si="62"/>
        <v>0</v>
      </c>
      <c r="GT10" s="152"/>
      <c r="GU10" s="152"/>
      <c r="GV10" s="150">
        <f t="shared" si="63"/>
        <v>0</v>
      </c>
      <c r="GW10" s="129"/>
      <c r="GX10" s="129"/>
      <c r="GY10" s="150">
        <f t="shared" si="86"/>
        <v>0</v>
      </c>
      <c r="GZ10" s="152"/>
      <c r="HA10" s="152"/>
      <c r="HB10" s="150">
        <f t="shared" si="64"/>
        <v>0</v>
      </c>
      <c r="HC10" s="129"/>
      <c r="HD10" s="129"/>
      <c r="HE10" s="150">
        <f t="shared" si="65"/>
        <v>0</v>
      </c>
      <c r="HF10" s="152"/>
      <c r="HG10" s="152"/>
      <c r="HH10" s="150">
        <f t="shared" si="66"/>
        <v>0</v>
      </c>
      <c r="HI10" s="129"/>
      <c r="HJ10" s="129"/>
      <c r="HK10" s="150">
        <f t="shared" si="67"/>
        <v>0</v>
      </c>
      <c r="HL10" s="152"/>
      <c r="HM10" s="152"/>
      <c r="HN10" s="150">
        <f t="shared" si="68"/>
        <v>0</v>
      </c>
      <c r="HO10" s="129"/>
      <c r="HP10" s="129"/>
      <c r="HQ10" s="150">
        <f t="shared" si="69"/>
        <v>0</v>
      </c>
      <c r="HR10" s="152"/>
      <c r="HS10" s="152"/>
      <c r="HT10" s="150">
        <f t="shared" si="70"/>
        <v>0</v>
      </c>
      <c r="HU10" s="129"/>
      <c r="HV10" s="129"/>
      <c r="HW10" s="150">
        <f t="shared" si="71"/>
        <v>0</v>
      </c>
      <c r="HX10" s="152"/>
      <c r="HY10" s="152"/>
      <c r="HZ10" s="150">
        <f t="shared" si="72"/>
        <v>0</v>
      </c>
      <c r="IA10" s="129"/>
      <c r="IB10" s="129"/>
      <c r="IC10" s="150">
        <f t="shared" si="73"/>
        <v>0</v>
      </c>
      <c r="ID10" s="152"/>
      <c r="IE10" s="152"/>
      <c r="IF10" s="150">
        <f t="shared" si="74"/>
        <v>0</v>
      </c>
      <c r="IG10" s="203"/>
      <c r="IH10" s="203"/>
      <c r="II10" s="206"/>
      <c r="IJ10" s="152"/>
      <c r="IK10" s="152"/>
      <c r="IL10" s="150">
        <f t="shared" si="87"/>
        <v>0</v>
      </c>
      <c r="IM10" s="129"/>
      <c r="IN10" s="129"/>
      <c r="IO10" s="150">
        <f t="shared" si="75"/>
        <v>0</v>
      </c>
      <c r="IP10" s="152"/>
      <c r="IQ10" s="152"/>
      <c r="IR10" s="150">
        <f t="shared" si="76"/>
        <v>0</v>
      </c>
      <c r="IS10" s="129"/>
      <c r="IT10" s="129"/>
      <c r="IU10" s="150">
        <f t="shared" si="77"/>
        <v>0</v>
      </c>
      <c r="IV10" s="152"/>
      <c r="IW10" s="152"/>
      <c r="IX10" s="150">
        <f t="shared" si="78"/>
        <v>0</v>
      </c>
      <c r="IY10" s="129"/>
      <c r="IZ10" s="129"/>
      <c r="JA10" s="150">
        <f t="shared" si="79"/>
        <v>0</v>
      </c>
      <c r="JB10" s="152"/>
      <c r="JC10" s="152"/>
      <c r="JD10" s="150">
        <f t="shared" si="80"/>
        <v>0</v>
      </c>
      <c r="JE10" s="129"/>
      <c r="JF10" s="129"/>
      <c r="JG10" s="150">
        <f t="shared" si="81"/>
        <v>0</v>
      </c>
      <c r="JH10" s="164"/>
      <c r="JI10" s="115"/>
      <c r="JJ10" s="216"/>
      <c r="JK10" s="216"/>
      <c r="JL10" s="216"/>
      <c r="JM10" s="216"/>
      <c r="JN10" s="214"/>
      <c r="JO10" s="216"/>
      <c r="JP10" s="216"/>
      <c r="JQ10" s="216"/>
      <c r="JR10" s="216"/>
      <c r="JS10" s="216"/>
      <c r="JT10" s="216"/>
      <c r="JU10" s="216"/>
      <c r="JV10" s="216"/>
      <c r="JW10" s="216"/>
      <c r="JX10" s="216"/>
      <c r="JY10" s="216"/>
      <c r="JZ10" s="216"/>
      <c r="KA10" s="216"/>
      <c r="KB10" s="216"/>
      <c r="KC10" s="216"/>
      <c r="KD10" s="216"/>
      <c r="KE10" s="216"/>
      <c r="KF10" s="216"/>
      <c r="KG10" s="216"/>
      <c r="KH10" s="216"/>
      <c r="KI10" s="216"/>
      <c r="KJ10" s="216"/>
      <c r="KK10" s="216"/>
      <c r="KL10" s="216"/>
      <c r="KM10" s="216"/>
      <c r="KN10" s="216"/>
      <c r="KO10" s="216"/>
      <c r="KP10" s="216"/>
      <c r="KQ10" s="216"/>
      <c r="KR10" s="216"/>
      <c r="KS10" s="216"/>
      <c r="KT10" s="216"/>
      <c r="KU10" s="216"/>
      <c r="KV10" s="216"/>
      <c r="KW10" s="216"/>
      <c r="KX10" s="216"/>
      <c r="KY10" s="216"/>
      <c r="KZ10" s="216"/>
      <c r="LA10" s="216"/>
      <c r="LB10" s="216"/>
      <c r="LC10" s="216"/>
      <c r="LD10" s="216"/>
      <c r="LE10" s="216"/>
      <c r="LF10" s="216"/>
      <c r="LG10" s="216"/>
      <c r="LH10" s="216"/>
      <c r="LI10" s="216"/>
      <c r="LJ10" s="216"/>
      <c r="LK10" s="216"/>
      <c r="LL10" s="216"/>
      <c r="LM10" s="216"/>
      <c r="LN10" s="216"/>
      <c r="LO10" s="216"/>
      <c r="LP10" s="216"/>
      <c r="LQ10" s="216"/>
      <c r="LR10" s="216"/>
      <c r="LS10" s="216"/>
      <c r="LT10" s="216"/>
      <c r="LU10" s="216"/>
      <c r="LV10" s="216"/>
      <c r="LW10" s="216"/>
      <c r="LX10" s="216"/>
      <c r="LY10" s="216"/>
      <c r="LZ10" s="216"/>
      <c r="MA10" s="216"/>
      <c r="MB10" s="216"/>
      <c r="MC10" s="216"/>
      <c r="MD10" s="216"/>
      <c r="ME10" s="216"/>
      <c r="MF10" s="216"/>
      <c r="MG10" s="216"/>
      <c r="MH10" s="216"/>
      <c r="MI10" s="216"/>
      <c r="MJ10" s="216"/>
      <c r="MK10" s="216"/>
      <c r="ML10" s="216"/>
      <c r="MM10" s="216"/>
      <c r="MN10" s="216"/>
      <c r="MO10" s="216"/>
      <c r="MP10" s="216"/>
      <c r="MQ10" s="216"/>
      <c r="MR10" s="128">
        <f>1-(COUNTIF(JJ10:MQ10,MQ38)/87)-(COUNTIF(JJ10:MQ10,MQ39)/87)</f>
        <v>1</v>
      </c>
      <c r="MU10" s="190"/>
      <c r="MV10" s="128">
        <v>0.96551724137931039</v>
      </c>
      <c r="MW10" s="128">
        <v>3.4482758620689655E-2</v>
      </c>
      <c r="MX10" s="128">
        <v>1</v>
      </c>
    </row>
    <row r="11" spans="1:362" s="127" customFormat="1" ht="15">
      <c r="A11" s="142" t="s">
        <v>457</v>
      </c>
      <c r="B11" s="143">
        <v>155957</v>
      </c>
      <c r="C11" s="144">
        <v>800</v>
      </c>
      <c r="D11" s="145" t="s">
        <v>475</v>
      </c>
      <c r="E11" s="139" t="s">
        <v>26</v>
      </c>
      <c r="F11" s="146">
        <v>43555</v>
      </c>
      <c r="G11" s="165"/>
      <c r="H11" s="90"/>
      <c r="I11" s="126">
        <f t="shared" si="2"/>
        <v>0</v>
      </c>
      <c r="J11" s="167"/>
      <c r="K11" s="168"/>
      <c r="L11" s="169">
        <f t="shared" si="3"/>
        <v>0</v>
      </c>
      <c r="M11" s="165"/>
      <c r="N11" s="90"/>
      <c r="O11" s="150">
        <f t="shared" si="82"/>
        <v>0</v>
      </c>
      <c r="P11" s="167"/>
      <c r="Q11" s="168"/>
      <c r="R11" s="150">
        <f t="shared" si="83"/>
        <v>0</v>
      </c>
      <c r="S11" s="165"/>
      <c r="T11" s="90"/>
      <c r="U11" s="150">
        <f t="shared" si="4"/>
        <v>0</v>
      </c>
      <c r="V11" s="167">
        <v>12000</v>
      </c>
      <c r="W11" s="168"/>
      <c r="X11" s="150">
        <f t="shared" si="5"/>
        <v>12000</v>
      </c>
      <c r="Y11" s="165"/>
      <c r="Z11" s="90"/>
      <c r="AA11" s="150">
        <f t="shared" si="6"/>
        <v>0</v>
      </c>
      <c r="AB11" s="167"/>
      <c r="AC11" s="168"/>
      <c r="AD11" s="150">
        <f t="shared" si="7"/>
        <v>0</v>
      </c>
      <c r="AE11" s="165"/>
      <c r="AF11" s="90"/>
      <c r="AG11" s="150">
        <f t="shared" si="8"/>
        <v>0</v>
      </c>
      <c r="AH11" s="167"/>
      <c r="AI11" s="168"/>
      <c r="AJ11" s="150">
        <f t="shared" si="9"/>
        <v>0</v>
      </c>
      <c r="AK11" s="165"/>
      <c r="AL11" s="90"/>
      <c r="AM11" s="150">
        <f t="shared" si="10"/>
        <v>0</v>
      </c>
      <c r="AN11" s="167">
        <v>41300</v>
      </c>
      <c r="AO11" s="168"/>
      <c r="AP11" s="150">
        <f t="shared" si="11"/>
        <v>41300</v>
      </c>
      <c r="AQ11" s="165"/>
      <c r="AR11" s="90"/>
      <c r="AS11" s="150">
        <f t="shared" si="12"/>
        <v>0</v>
      </c>
      <c r="AT11" s="167"/>
      <c r="AU11" s="168"/>
      <c r="AV11" s="150">
        <f t="shared" si="13"/>
        <v>0</v>
      </c>
      <c r="AW11" s="165"/>
      <c r="AX11" s="90"/>
      <c r="AY11" s="150">
        <f t="shared" si="14"/>
        <v>0</v>
      </c>
      <c r="AZ11" s="167"/>
      <c r="BA11" s="168"/>
      <c r="BB11" s="150">
        <f t="shared" si="15"/>
        <v>0</v>
      </c>
      <c r="BC11" s="165"/>
      <c r="BD11" s="90"/>
      <c r="BE11" s="150">
        <f t="shared" si="16"/>
        <v>0</v>
      </c>
      <c r="BF11" s="167"/>
      <c r="BG11" s="168"/>
      <c r="BH11" s="150">
        <f t="shared" si="17"/>
        <v>0</v>
      </c>
      <c r="BI11" s="165"/>
      <c r="BJ11" s="90"/>
      <c r="BK11" s="150">
        <f t="shared" si="18"/>
        <v>0</v>
      </c>
      <c r="BL11" s="167"/>
      <c r="BM11" s="168"/>
      <c r="BN11" s="150">
        <f t="shared" si="19"/>
        <v>0</v>
      </c>
      <c r="BO11" s="165"/>
      <c r="BP11" s="90"/>
      <c r="BQ11" s="150">
        <f t="shared" si="20"/>
        <v>0</v>
      </c>
      <c r="BR11" s="167">
        <v>75000</v>
      </c>
      <c r="BS11" s="168"/>
      <c r="BT11" s="150">
        <f t="shared" si="21"/>
        <v>75000</v>
      </c>
      <c r="BU11" s="165"/>
      <c r="BV11" s="90"/>
      <c r="BW11" s="150">
        <f t="shared" si="22"/>
        <v>0</v>
      </c>
      <c r="BX11" s="167"/>
      <c r="BY11" s="168"/>
      <c r="BZ11" s="150">
        <f t="shared" si="23"/>
        <v>0</v>
      </c>
      <c r="CA11" s="165"/>
      <c r="CB11" s="90"/>
      <c r="CC11" s="150">
        <f t="shared" si="24"/>
        <v>0</v>
      </c>
      <c r="CD11" s="167"/>
      <c r="CE11" s="168"/>
      <c r="CF11" s="150">
        <f t="shared" si="25"/>
        <v>0</v>
      </c>
      <c r="CG11" s="165"/>
      <c r="CH11" s="90"/>
      <c r="CI11" s="150">
        <f t="shared" si="26"/>
        <v>0</v>
      </c>
      <c r="CJ11" s="167"/>
      <c r="CK11" s="168"/>
      <c r="CL11" s="150">
        <f t="shared" si="27"/>
        <v>0</v>
      </c>
      <c r="CM11" s="165"/>
      <c r="CN11" s="90"/>
      <c r="CO11" s="150">
        <f t="shared" si="28"/>
        <v>0</v>
      </c>
      <c r="CP11" s="167"/>
      <c r="CQ11" s="168"/>
      <c r="CR11" s="150">
        <f t="shared" si="29"/>
        <v>0</v>
      </c>
      <c r="CS11" s="165"/>
      <c r="CT11" s="90"/>
      <c r="CU11" s="150">
        <f t="shared" si="30"/>
        <v>0</v>
      </c>
      <c r="CV11" s="167"/>
      <c r="CW11" s="168"/>
      <c r="CX11" s="150">
        <f t="shared" si="31"/>
        <v>0</v>
      </c>
      <c r="CY11" s="165"/>
      <c r="CZ11" s="90"/>
      <c r="DA11" s="150">
        <f t="shared" si="32"/>
        <v>0</v>
      </c>
      <c r="DB11" s="167"/>
      <c r="DC11" s="168"/>
      <c r="DD11" s="150">
        <f t="shared" si="84"/>
        <v>0</v>
      </c>
      <c r="DE11" s="165"/>
      <c r="DF11" s="90"/>
      <c r="DG11" s="150">
        <f t="shared" si="33"/>
        <v>0</v>
      </c>
      <c r="DH11" s="167"/>
      <c r="DI11" s="168"/>
      <c r="DJ11" s="150">
        <f t="shared" si="34"/>
        <v>0</v>
      </c>
      <c r="DK11" s="165"/>
      <c r="DL11" s="90"/>
      <c r="DM11" s="150">
        <f t="shared" si="35"/>
        <v>0</v>
      </c>
      <c r="DN11" s="167">
        <v>13000</v>
      </c>
      <c r="DO11" s="168"/>
      <c r="DP11" s="150">
        <f t="shared" si="36"/>
        <v>13000</v>
      </c>
      <c r="DQ11" s="165"/>
      <c r="DR11" s="90"/>
      <c r="DS11" s="150">
        <f t="shared" si="37"/>
        <v>0</v>
      </c>
      <c r="DT11" s="167">
        <v>16000</v>
      </c>
      <c r="DU11" s="168"/>
      <c r="DV11" s="150">
        <f t="shared" si="38"/>
        <v>16000</v>
      </c>
      <c r="DW11" s="165"/>
      <c r="DX11" s="90"/>
      <c r="DY11" s="150">
        <f t="shared" si="85"/>
        <v>0</v>
      </c>
      <c r="DZ11" s="167"/>
      <c r="EA11" s="168"/>
      <c r="EB11" s="150">
        <f t="shared" si="39"/>
        <v>0</v>
      </c>
      <c r="EC11" s="165"/>
      <c r="ED11" s="90"/>
      <c r="EE11" s="150">
        <f t="shared" si="40"/>
        <v>0</v>
      </c>
      <c r="EF11" s="167"/>
      <c r="EG11" s="168"/>
      <c r="EH11" s="150">
        <f t="shared" si="41"/>
        <v>0</v>
      </c>
      <c r="EI11" s="165">
        <v>10000</v>
      </c>
      <c r="EJ11" s="90"/>
      <c r="EK11" s="150">
        <f t="shared" si="42"/>
        <v>10000</v>
      </c>
      <c r="EL11" s="167"/>
      <c r="EM11" s="168"/>
      <c r="EN11" s="150">
        <f t="shared" si="43"/>
        <v>0</v>
      </c>
      <c r="EO11" s="165"/>
      <c r="EP11" s="90"/>
      <c r="EQ11" s="150">
        <f t="shared" si="44"/>
        <v>0</v>
      </c>
      <c r="ER11" s="167"/>
      <c r="ES11" s="168"/>
      <c r="ET11" s="150">
        <f t="shared" si="45"/>
        <v>0</v>
      </c>
      <c r="EU11" s="165"/>
      <c r="EV11" s="90"/>
      <c r="EW11" s="150">
        <f t="shared" si="46"/>
        <v>0</v>
      </c>
      <c r="EX11" s="167"/>
      <c r="EY11" s="168"/>
      <c r="EZ11" s="150">
        <f t="shared" si="47"/>
        <v>0</v>
      </c>
      <c r="FA11" s="165"/>
      <c r="FB11" s="90"/>
      <c r="FC11" s="150">
        <f t="shared" si="48"/>
        <v>0</v>
      </c>
      <c r="FD11" s="167"/>
      <c r="FE11" s="168"/>
      <c r="FF11" s="150">
        <f t="shared" si="49"/>
        <v>0</v>
      </c>
      <c r="FG11" s="165"/>
      <c r="FH11" s="90"/>
      <c r="FI11" s="150">
        <f t="shared" si="50"/>
        <v>0</v>
      </c>
      <c r="FJ11" s="167"/>
      <c r="FK11" s="168"/>
      <c r="FL11" s="150">
        <f t="shared" si="51"/>
        <v>0</v>
      </c>
      <c r="FM11" s="165"/>
      <c r="FN11" s="90"/>
      <c r="FO11" s="150">
        <f t="shared" si="52"/>
        <v>0</v>
      </c>
      <c r="FP11" s="167"/>
      <c r="FQ11" s="168"/>
      <c r="FR11" s="150">
        <f t="shared" si="53"/>
        <v>0</v>
      </c>
      <c r="FS11" s="165"/>
      <c r="FT11" s="90"/>
      <c r="FU11" s="150">
        <f t="shared" si="54"/>
        <v>0</v>
      </c>
      <c r="FV11" s="167"/>
      <c r="FW11" s="168"/>
      <c r="FX11" s="150">
        <f t="shared" si="55"/>
        <v>0</v>
      </c>
      <c r="FY11" s="165"/>
      <c r="FZ11" s="90"/>
      <c r="GA11" s="150">
        <f t="shared" si="56"/>
        <v>0</v>
      </c>
      <c r="GB11" s="167"/>
      <c r="GC11" s="168"/>
      <c r="GD11" s="150">
        <f t="shared" si="57"/>
        <v>0</v>
      </c>
      <c r="GE11" s="165">
        <v>6000</v>
      </c>
      <c r="GF11" s="90"/>
      <c r="GG11" s="150">
        <f t="shared" si="58"/>
        <v>6000</v>
      </c>
      <c r="GH11" s="167">
        <v>15000</v>
      </c>
      <c r="GI11" s="168"/>
      <c r="GJ11" s="150">
        <f t="shared" si="59"/>
        <v>15000</v>
      </c>
      <c r="GK11" s="165"/>
      <c r="GL11" s="90"/>
      <c r="GM11" s="150">
        <f t="shared" si="60"/>
        <v>0</v>
      </c>
      <c r="GN11" s="167">
        <v>13000</v>
      </c>
      <c r="GO11" s="168"/>
      <c r="GP11" s="150">
        <f t="shared" si="61"/>
        <v>13000</v>
      </c>
      <c r="GQ11" s="165"/>
      <c r="GR11" s="90"/>
      <c r="GS11" s="150">
        <f t="shared" si="62"/>
        <v>0</v>
      </c>
      <c r="GT11" s="167"/>
      <c r="GU11" s="168"/>
      <c r="GV11" s="150">
        <f t="shared" si="63"/>
        <v>0</v>
      </c>
      <c r="GW11" s="165"/>
      <c r="GX11" s="90"/>
      <c r="GY11" s="150">
        <f t="shared" si="86"/>
        <v>0</v>
      </c>
      <c r="GZ11" s="167"/>
      <c r="HA11" s="168"/>
      <c r="HB11" s="150">
        <f t="shared" si="64"/>
        <v>0</v>
      </c>
      <c r="HC11" s="165"/>
      <c r="HD11" s="90"/>
      <c r="HE11" s="150">
        <f t="shared" si="65"/>
        <v>0</v>
      </c>
      <c r="HF11" s="167"/>
      <c r="HG11" s="168"/>
      <c r="HH11" s="150">
        <f t="shared" si="66"/>
        <v>0</v>
      </c>
      <c r="HI11" s="165"/>
      <c r="HJ11" s="90"/>
      <c r="HK11" s="150">
        <f t="shared" si="67"/>
        <v>0</v>
      </c>
      <c r="HL11" s="167"/>
      <c r="HM11" s="168"/>
      <c r="HN11" s="150">
        <f t="shared" si="68"/>
        <v>0</v>
      </c>
      <c r="HO11" s="165"/>
      <c r="HP11" s="90"/>
      <c r="HQ11" s="150">
        <f t="shared" si="69"/>
        <v>0</v>
      </c>
      <c r="HR11" s="167"/>
      <c r="HS11" s="168"/>
      <c r="HT11" s="150">
        <f t="shared" si="70"/>
        <v>0</v>
      </c>
      <c r="HU11" s="165"/>
      <c r="HV11" s="90"/>
      <c r="HW11" s="150">
        <f t="shared" si="71"/>
        <v>0</v>
      </c>
      <c r="HX11" s="167"/>
      <c r="HY11" s="168"/>
      <c r="HZ11" s="150">
        <f t="shared" si="72"/>
        <v>0</v>
      </c>
      <c r="IA11" s="165"/>
      <c r="IB11" s="90"/>
      <c r="IC11" s="150">
        <f t="shared" si="73"/>
        <v>0</v>
      </c>
      <c r="ID11" s="167"/>
      <c r="IE11" s="168"/>
      <c r="IF11" s="150">
        <f t="shared" si="74"/>
        <v>0</v>
      </c>
      <c r="IG11" s="204"/>
      <c r="IH11" s="205"/>
      <c r="II11" s="201"/>
      <c r="IJ11" s="167"/>
      <c r="IK11" s="168"/>
      <c r="IL11" s="150">
        <f t="shared" si="87"/>
        <v>0</v>
      </c>
      <c r="IM11" s="165">
        <v>13000</v>
      </c>
      <c r="IN11" s="90"/>
      <c r="IO11" s="150">
        <f t="shared" si="75"/>
        <v>13000</v>
      </c>
      <c r="IP11" s="167"/>
      <c r="IQ11" s="168"/>
      <c r="IR11" s="150">
        <f t="shared" si="76"/>
        <v>0</v>
      </c>
      <c r="IS11" s="165"/>
      <c r="IT11" s="90"/>
      <c r="IU11" s="150">
        <f t="shared" si="77"/>
        <v>0</v>
      </c>
      <c r="IV11" s="167"/>
      <c r="IW11" s="168"/>
      <c r="IX11" s="150">
        <f t="shared" si="78"/>
        <v>0</v>
      </c>
      <c r="IY11" s="165"/>
      <c r="IZ11" s="90"/>
      <c r="JA11" s="150">
        <f t="shared" si="79"/>
        <v>0</v>
      </c>
      <c r="JB11" s="167">
        <v>11000</v>
      </c>
      <c r="JC11" s="168"/>
      <c r="JD11" s="150">
        <f t="shared" si="80"/>
        <v>11000</v>
      </c>
      <c r="JE11" s="165"/>
      <c r="JF11" s="90"/>
      <c r="JG11" s="150">
        <f t="shared" si="81"/>
        <v>0</v>
      </c>
      <c r="JH11" s="164"/>
      <c r="JI11" s="115"/>
      <c r="JJ11" s="214"/>
      <c r="JK11" s="214"/>
      <c r="JL11" s="214"/>
      <c r="JM11" s="214"/>
      <c r="JN11" s="214"/>
      <c r="JO11" s="214"/>
      <c r="JP11" s="214"/>
      <c r="JQ11" s="214"/>
      <c r="JR11" s="214"/>
      <c r="JS11" s="214"/>
      <c r="JT11" s="214"/>
      <c r="JU11" s="214"/>
      <c r="JV11" s="214"/>
      <c r="JW11" s="214"/>
      <c r="JX11" s="214"/>
      <c r="JY11" s="214"/>
      <c r="JZ11" s="214"/>
      <c r="KA11" s="214"/>
      <c r="KB11" s="214"/>
      <c r="KC11" s="214"/>
      <c r="KD11" s="214"/>
      <c r="KE11" s="214"/>
      <c r="KF11" s="214"/>
      <c r="KG11" s="214"/>
      <c r="KH11" s="214"/>
      <c r="KI11" s="214"/>
      <c r="KJ11" s="214"/>
      <c r="KK11" s="214"/>
      <c r="KL11" s="214"/>
      <c r="KM11" s="214"/>
      <c r="KN11" s="214"/>
      <c r="KO11" s="214"/>
      <c r="KP11" s="214"/>
      <c r="KQ11" s="214"/>
      <c r="KR11" s="214"/>
      <c r="KS11" s="214"/>
      <c r="KT11" s="214"/>
      <c r="KU11" s="214"/>
      <c r="KV11" s="214"/>
      <c r="KW11" s="214"/>
      <c r="KX11" s="214"/>
      <c r="KY11" s="214"/>
      <c r="KZ11" s="214"/>
      <c r="LA11" s="214"/>
      <c r="LB11" s="214"/>
      <c r="LC11" s="214"/>
      <c r="LD11" s="214"/>
      <c r="LE11" s="214"/>
      <c r="LF11" s="214"/>
      <c r="LG11" s="214"/>
      <c r="LH11" s="214"/>
      <c r="LI11" s="214"/>
      <c r="LJ11" s="214"/>
      <c r="LK11" s="214"/>
      <c r="LL11" s="214"/>
      <c r="LM11" s="214"/>
      <c r="LN11" s="214"/>
      <c r="LO11" s="214"/>
      <c r="LP11" s="214"/>
      <c r="LQ11" s="214"/>
      <c r="LR11" s="214"/>
      <c r="LS11" s="214"/>
      <c r="LT11" s="214"/>
      <c r="LU11" s="214"/>
      <c r="LV11" s="214"/>
      <c r="LW11" s="214"/>
      <c r="LX11" s="214"/>
      <c r="LY11" s="214"/>
      <c r="LZ11" s="214"/>
      <c r="MA11" s="214"/>
      <c r="MB11" s="214"/>
      <c r="MC11" s="214"/>
      <c r="MD11" s="214"/>
      <c r="ME11" s="214"/>
      <c r="MF11" s="214"/>
      <c r="MG11" s="214"/>
      <c r="MH11" s="214"/>
      <c r="MI11" s="214"/>
      <c r="MJ11" s="214"/>
      <c r="MK11" s="214"/>
      <c r="ML11" s="214"/>
      <c r="MM11" s="214"/>
      <c r="MN11" s="214"/>
      <c r="MO11" s="214"/>
      <c r="MP11" s="214"/>
      <c r="MQ11" s="214"/>
      <c r="MR11" s="128">
        <f>1-(COUNTIF(JJ11:MQ11,MQ35)/87)-(COUNTIF(JJ11:MQ11,MQ36)/87)</f>
        <v>1</v>
      </c>
      <c r="MS11" s="99"/>
      <c r="MT11" s="99"/>
      <c r="MU11" s="190"/>
      <c r="MV11" s="128">
        <v>0.95348837209302328</v>
      </c>
      <c r="MW11" s="128">
        <v>4.6511627906976744E-2</v>
      </c>
      <c r="MX11" s="128">
        <v>1</v>
      </c>
    </row>
    <row r="12" spans="1:362" s="242" customFormat="1" ht="15">
      <c r="A12" s="248" t="s">
        <v>496</v>
      </c>
      <c r="B12" s="143">
        <v>155958</v>
      </c>
      <c r="C12" s="249">
        <v>800</v>
      </c>
      <c r="D12" s="250" t="s">
        <v>475</v>
      </c>
      <c r="E12" s="246"/>
      <c r="F12" s="251">
        <v>43555</v>
      </c>
      <c r="G12" s="165"/>
      <c r="H12" s="231"/>
      <c r="I12" s="126"/>
      <c r="J12" s="167"/>
      <c r="K12" s="168"/>
      <c r="L12" s="169"/>
      <c r="M12" s="165"/>
      <c r="N12" s="231"/>
      <c r="O12" s="253"/>
      <c r="P12" s="167"/>
      <c r="Q12" s="168"/>
      <c r="R12" s="253"/>
      <c r="S12" s="165"/>
      <c r="T12" s="231"/>
      <c r="U12" s="253"/>
      <c r="V12" s="167"/>
      <c r="W12" s="168"/>
      <c r="X12" s="253"/>
      <c r="Y12" s="165"/>
      <c r="Z12" s="231"/>
      <c r="AA12" s="253"/>
      <c r="AB12" s="167"/>
      <c r="AC12" s="168"/>
      <c r="AD12" s="253"/>
      <c r="AE12" s="165"/>
      <c r="AF12" s="231"/>
      <c r="AG12" s="253"/>
      <c r="AH12" s="167"/>
      <c r="AI12" s="168"/>
      <c r="AJ12" s="253"/>
      <c r="AK12" s="165"/>
      <c r="AL12" s="231"/>
      <c r="AM12" s="253"/>
      <c r="AN12" s="167"/>
      <c r="AO12" s="168"/>
      <c r="AP12" s="253"/>
      <c r="AQ12" s="165"/>
      <c r="AR12" s="231"/>
      <c r="AS12" s="253"/>
      <c r="AT12" s="167"/>
      <c r="AU12" s="168"/>
      <c r="AV12" s="253"/>
      <c r="AW12" s="165"/>
      <c r="AX12" s="231"/>
      <c r="AY12" s="253"/>
      <c r="AZ12" s="167"/>
      <c r="BA12" s="168"/>
      <c r="BB12" s="253"/>
      <c r="BC12" s="165"/>
      <c r="BD12" s="231"/>
      <c r="BE12" s="253"/>
      <c r="BF12" s="167"/>
      <c r="BG12" s="168"/>
      <c r="BH12" s="253"/>
      <c r="BI12" s="165"/>
      <c r="BJ12" s="231"/>
      <c r="BK12" s="253"/>
      <c r="BL12" s="167"/>
      <c r="BM12" s="168"/>
      <c r="BN12" s="253"/>
      <c r="BO12" s="165"/>
      <c r="BP12" s="231"/>
      <c r="BQ12" s="253"/>
      <c r="BR12" s="167"/>
      <c r="BS12" s="168"/>
      <c r="BT12" s="253"/>
      <c r="BU12" s="165"/>
      <c r="BV12" s="231"/>
      <c r="BW12" s="253"/>
      <c r="BX12" s="167"/>
      <c r="BY12" s="168"/>
      <c r="BZ12" s="253"/>
      <c r="CA12" s="165"/>
      <c r="CB12" s="231"/>
      <c r="CC12" s="253"/>
      <c r="CD12" s="167"/>
      <c r="CE12" s="168"/>
      <c r="CF12" s="253"/>
      <c r="CG12" s="165"/>
      <c r="CH12" s="231"/>
      <c r="CI12" s="253"/>
      <c r="CJ12" s="167"/>
      <c r="CK12" s="168"/>
      <c r="CL12" s="253"/>
      <c r="CM12" s="165"/>
      <c r="CN12" s="231"/>
      <c r="CO12" s="253"/>
      <c r="CP12" s="167"/>
      <c r="CQ12" s="168"/>
      <c r="CR12" s="253"/>
      <c r="CS12" s="165"/>
      <c r="CT12" s="231"/>
      <c r="CU12" s="253"/>
      <c r="CV12" s="167"/>
      <c r="CW12" s="168"/>
      <c r="CX12" s="253"/>
      <c r="CY12" s="165"/>
      <c r="CZ12" s="231"/>
      <c r="DA12" s="253"/>
      <c r="DB12" s="167"/>
      <c r="DC12" s="168"/>
      <c r="DD12" s="253"/>
      <c r="DE12" s="165"/>
      <c r="DF12" s="231"/>
      <c r="DG12" s="253"/>
      <c r="DH12" s="167"/>
      <c r="DI12" s="168"/>
      <c r="DJ12" s="253"/>
      <c r="DK12" s="165"/>
      <c r="DL12" s="231"/>
      <c r="DM12" s="253"/>
      <c r="DN12" s="167"/>
      <c r="DO12" s="168"/>
      <c r="DP12" s="253"/>
      <c r="DQ12" s="165"/>
      <c r="DR12" s="231"/>
      <c r="DS12" s="253"/>
      <c r="DT12" s="167"/>
      <c r="DU12" s="168"/>
      <c r="DV12" s="253"/>
      <c r="DW12" s="165"/>
      <c r="DX12" s="231"/>
      <c r="DY12" s="253"/>
      <c r="DZ12" s="167"/>
      <c r="EA12" s="168"/>
      <c r="EB12" s="253"/>
      <c r="EC12" s="165"/>
      <c r="ED12" s="231"/>
      <c r="EE12" s="253"/>
      <c r="EF12" s="167"/>
      <c r="EG12" s="168"/>
      <c r="EH12" s="253"/>
      <c r="EI12" s="165"/>
      <c r="EJ12" s="231"/>
      <c r="EK12" s="253"/>
      <c r="EL12" s="167"/>
      <c r="EM12" s="168"/>
      <c r="EN12" s="253"/>
      <c r="EO12" s="165"/>
      <c r="EP12" s="231"/>
      <c r="EQ12" s="253"/>
      <c r="ER12" s="167"/>
      <c r="ES12" s="168"/>
      <c r="ET12" s="253"/>
      <c r="EU12" s="165">
        <v>18750</v>
      </c>
      <c r="EV12" s="231"/>
      <c r="EW12" s="253">
        <f>EU12+EV12</f>
        <v>18750</v>
      </c>
      <c r="EX12" s="167"/>
      <c r="EY12" s="168"/>
      <c r="EZ12" s="253"/>
      <c r="FA12" s="165"/>
      <c r="FB12" s="231"/>
      <c r="FC12" s="253"/>
      <c r="FD12" s="167"/>
      <c r="FE12" s="168"/>
      <c r="FF12" s="253"/>
      <c r="FG12" s="165"/>
      <c r="FH12" s="231"/>
      <c r="FI12" s="253"/>
      <c r="FJ12" s="167"/>
      <c r="FK12" s="168"/>
      <c r="FL12" s="253"/>
      <c r="FM12" s="165"/>
      <c r="FN12" s="231"/>
      <c r="FO12" s="253"/>
      <c r="FP12" s="167"/>
      <c r="FQ12" s="168"/>
      <c r="FR12" s="253"/>
      <c r="FS12" s="165"/>
      <c r="FT12" s="231"/>
      <c r="FU12" s="253"/>
      <c r="FV12" s="167"/>
      <c r="FW12" s="168"/>
      <c r="FX12" s="253"/>
      <c r="FY12" s="165"/>
      <c r="FZ12" s="231"/>
      <c r="GA12" s="253"/>
      <c r="GB12" s="167"/>
      <c r="GC12" s="168"/>
      <c r="GD12" s="253"/>
      <c r="GE12" s="165"/>
      <c r="GF12" s="231"/>
      <c r="GG12" s="253"/>
      <c r="GH12" s="167"/>
      <c r="GI12" s="168"/>
      <c r="GJ12" s="253"/>
      <c r="GK12" s="165"/>
      <c r="GL12" s="231"/>
      <c r="GM12" s="253"/>
      <c r="GN12" s="167"/>
      <c r="GO12" s="168"/>
      <c r="GP12" s="253"/>
      <c r="GQ12" s="165"/>
      <c r="GR12" s="231"/>
      <c r="GS12" s="253"/>
      <c r="GT12" s="167"/>
      <c r="GU12" s="168"/>
      <c r="GV12" s="253"/>
      <c r="GW12" s="165"/>
      <c r="GX12" s="231"/>
      <c r="GY12" s="253"/>
      <c r="GZ12" s="167"/>
      <c r="HA12" s="168"/>
      <c r="HB12" s="253"/>
      <c r="HC12" s="165"/>
      <c r="HD12" s="231"/>
      <c r="HE12" s="253"/>
      <c r="HF12" s="167"/>
      <c r="HG12" s="168"/>
      <c r="HH12" s="253"/>
      <c r="HI12" s="165"/>
      <c r="HJ12" s="231"/>
      <c r="HK12" s="253"/>
      <c r="HL12" s="167"/>
      <c r="HM12" s="168"/>
      <c r="HN12" s="253"/>
      <c r="HO12" s="165"/>
      <c r="HP12" s="231"/>
      <c r="HQ12" s="253"/>
      <c r="HR12" s="167"/>
      <c r="HS12" s="168"/>
      <c r="HT12" s="253"/>
      <c r="HU12" s="165"/>
      <c r="HV12" s="231"/>
      <c r="HW12" s="253"/>
      <c r="HX12" s="167"/>
      <c r="HY12" s="168"/>
      <c r="HZ12" s="253"/>
      <c r="IA12" s="165"/>
      <c r="IB12" s="231"/>
      <c r="IC12" s="253"/>
      <c r="ID12" s="167"/>
      <c r="IE12" s="168"/>
      <c r="IF12" s="253"/>
      <c r="IG12" s="204"/>
      <c r="IH12" s="205"/>
      <c r="II12" s="201"/>
      <c r="IJ12" s="167"/>
      <c r="IK12" s="168"/>
      <c r="IL12" s="253"/>
      <c r="IM12" s="165"/>
      <c r="IN12" s="231"/>
      <c r="IO12" s="253"/>
      <c r="IP12" s="167"/>
      <c r="IQ12" s="168"/>
      <c r="IR12" s="253"/>
      <c r="IS12" s="165"/>
      <c r="IT12" s="231"/>
      <c r="IU12" s="253"/>
      <c r="IV12" s="167"/>
      <c r="IW12" s="168"/>
      <c r="IX12" s="253"/>
      <c r="IY12" s="165"/>
      <c r="IZ12" s="231"/>
      <c r="JA12" s="253"/>
      <c r="JB12" s="167"/>
      <c r="JC12" s="168"/>
      <c r="JD12" s="253"/>
      <c r="JE12" s="165"/>
      <c r="JF12" s="231"/>
      <c r="JG12" s="253"/>
      <c r="JH12" s="258"/>
      <c r="JI12" s="240"/>
      <c r="JJ12" s="214"/>
      <c r="JK12" s="214"/>
      <c r="JL12" s="214"/>
      <c r="JM12" s="214"/>
      <c r="JN12" s="214"/>
      <c r="JO12" s="214"/>
      <c r="JP12" s="214"/>
      <c r="JQ12" s="214"/>
      <c r="JR12" s="214"/>
      <c r="JS12" s="214"/>
      <c r="JT12" s="214"/>
      <c r="JU12" s="214"/>
      <c r="JV12" s="214"/>
      <c r="JW12" s="214"/>
      <c r="JX12" s="214"/>
      <c r="JY12" s="214"/>
      <c r="JZ12" s="214"/>
      <c r="KA12" s="214"/>
      <c r="KB12" s="214"/>
      <c r="KC12" s="214"/>
      <c r="KD12" s="214"/>
      <c r="KE12" s="214"/>
      <c r="KF12" s="214"/>
      <c r="KG12" s="214"/>
      <c r="KH12" s="214"/>
      <c r="KI12" s="214"/>
      <c r="KJ12" s="214"/>
      <c r="KK12" s="214"/>
      <c r="KL12" s="214"/>
      <c r="KM12" s="214"/>
      <c r="KN12" s="214"/>
      <c r="KO12" s="214"/>
      <c r="KP12" s="214"/>
      <c r="KQ12" s="214"/>
      <c r="KR12" s="214"/>
      <c r="KS12" s="214"/>
      <c r="KT12" s="214"/>
      <c r="KU12" s="214"/>
      <c r="KV12" s="214"/>
      <c r="KW12" s="214"/>
      <c r="KX12" s="214"/>
      <c r="KY12" s="214"/>
      <c r="KZ12" s="214"/>
      <c r="LA12" s="214"/>
      <c r="LB12" s="214"/>
      <c r="LC12" s="214"/>
      <c r="LD12" s="214"/>
      <c r="LE12" s="214"/>
      <c r="LF12" s="214"/>
      <c r="LG12" s="214"/>
      <c r="LH12" s="214"/>
      <c r="LI12" s="214"/>
      <c r="LJ12" s="214"/>
      <c r="LK12" s="214"/>
      <c r="LL12" s="214"/>
      <c r="LM12" s="214"/>
      <c r="LN12" s="214"/>
      <c r="LO12" s="214"/>
      <c r="LP12" s="214"/>
      <c r="LQ12" s="214"/>
      <c r="LR12" s="214"/>
      <c r="LS12" s="214"/>
      <c r="LT12" s="214"/>
      <c r="LU12" s="214"/>
      <c r="LV12" s="214"/>
      <c r="LW12" s="214"/>
      <c r="LX12" s="214"/>
      <c r="LY12" s="214"/>
      <c r="LZ12" s="214"/>
      <c r="MA12" s="214"/>
      <c r="MB12" s="214"/>
      <c r="MC12" s="214"/>
      <c r="MD12" s="214"/>
      <c r="ME12" s="214"/>
      <c r="MF12" s="214"/>
      <c r="MG12" s="214"/>
      <c r="MH12" s="214"/>
      <c r="MI12" s="214"/>
      <c r="MJ12" s="214"/>
      <c r="MK12" s="214"/>
      <c r="ML12" s="214"/>
      <c r="MM12" s="214"/>
      <c r="MN12" s="214"/>
      <c r="MO12" s="214"/>
      <c r="MP12" s="214"/>
      <c r="MQ12" s="214"/>
      <c r="MR12" s="243"/>
      <c r="MS12" s="234"/>
      <c r="MT12" s="234"/>
      <c r="MU12" s="190"/>
      <c r="MV12" s="243"/>
      <c r="MW12" s="243"/>
      <c r="MX12" s="243"/>
    </row>
    <row r="13" spans="1:362" s="185" customFormat="1" ht="15">
      <c r="A13" s="142" t="s">
        <v>456</v>
      </c>
      <c r="B13" s="143">
        <v>155948</v>
      </c>
      <c r="C13" s="144">
        <v>800</v>
      </c>
      <c r="D13" s="145" t="s">
        <v>475</v>
      </c>
      <c r="E13" s="139" t="s">
        <v>26</v>
      </c>
      <c r="F13" s="146">
        <v>43555</v>
      </c>
      <c r="G13" s="100"/>
      <c r="H13" s="100"/>
      <c r="I13" s="125">
        <f t="shared" si="2"/>
        <v>0</v>
      </c>
      <c r="J13" s="154"/>
      <c r="K13" s="154"/>
      <c r="L13" s="150">
        <f t="shared" si="3"/>
        <v>0</v>
      </c>
      <c r="M13" s="100"/>
      <c r="N13" s="100"/>
      <c r="O13" s="150">
        <f t="shared" si="82"/>
        <v>0</v>
      </c>
      <c r="P13" s="154"/>
      <c r="Q13" s="154"/>
      <c r="R13" s="150">
        <f t="shared" si="83"/>
        <v>0</v>
      </c>
      <c r="S13" s="100"/>
      <c r="T13" s="100"/>
      <c r="U13" s="150">
        <f t="shared" si="4"/>
        <v>0</v>
      </c>
      <c r="V13" s="154"/>
      <c r="W13" s="154"/>
      <c r="X13" s="150">
        <f t="shared" si="5"/>
        <v>0</v>
      </c>
      <c r="Y13" s="100"/>
      <c r="Z13" s="100"/>
      <c r="AA13" s="150">
        <f t="shared" si="6"/>
        <v>0</v>
      </c>
      <c r="AB13" s="154"/>
      <c r="AC13" s="154"/>
      <c r="AD13" s="150">
        <f t="shared" si="7"/>
        <v>0</v>
      </c>
      <c r="AE13" s="100"/>
      <c r="AF13" s="100"/>
      <c r="AG13" s="150">
        <f t="shared" si="8"/>
        <v>0</v>
      </c>
      <c r="AH13" s="154"/>
      <c r="AI13" s="154"/>
      <c r="AJ13" s="150">
        <f t="shared" si="9"/>
        <v>0</v>
      </c>
      <c r="AK13" s="100"/>
      <c r="AL13" s="100"/>
      <c r="AM13" s="150">
        <f t="shared" si="10"/>
        <v>0</v>
      </c>
      <c r="AN13" s="154"/>
      <c r="AO13" s="154"/>
      <c r="AP13" s="150">
        <f t="shared" si="11"/>
        <v>0</v>
      </c>
      <c r="AQ13" s="100"/>
      <c r="AR13" s="100"/>
      <c r="AS13" s="150">
        <f t="shared" si="12"/>
        <v>0</v>
      </c>
      <c r="AT13" s="154"/>
      <c r="AU13" s="154"/>
      <c r="AV13" s="150">
        <f t="shared" si="13"/>
        <v>0</v>
      </c>
      <c r="AW13" s="100"/>
      <c r="AX13" s="100"/>
      <c r="AY13" s="150">
        <f t="shared" si="14"/>
        <v>0</v>
      </c>
      <c r="AZ13" s="154"/>
      <c r="BA13" s="154"/>
      <c r="BB13" s="150">
        <f t="shared" si="15"/>
        <v>0</v>
      </c>
      <c r="BC13" s="100"/>
      <c r="BD13" s="100"/>
      <c r="BE13" s="150">
        <f t="shared" si="16"/>
        <v>0</v>
      </c>
      <c r="BF13" s="154"/>
      <c r="BG13" s="154"/>
      <c r="BH13" s="150">
        <f t="shared" si="17"/>
        <v>0</v>
      </c>
      <c r="BI13" s="100"/>
      <c r="BJ13" s="100"/>
      <c r="BK13" s="150">
        <f t="shared" si="18"/>
        <v>0</v>
      </c>
      <c r="BL13" s="154"/>
      <c r="BM13" s="154"/>
      <c r="BN13" s="150">
        <f t="shared" si="19"/>
        <v>0</v>
      </c>
      <c r="BO13" s="100"/>
      <c r="BP13" s="100"/>
      <c r="BQ13" s="150">
        <f t="shared" si="20"/>
        <v>0</v>
      </c>
      <c r="BR13" s="154"/>
      <c r="BS13" s="154"/>
      <c r="BT13" s="150">
        <f t="shared" si="21"/>
        <v>0</v>
      </c>
      <c r="BU13" s="100"/>
      <c r="BV13" s="100"/>
      <c r="BW13" s="150">
        <f t="shared" si="22"/>
        <v>0</v>
      </c>
      <c r="BX13" s="154"/>
      <c r="BY13" s="154"/>
      <c r="BZ13" s="150">
        <f t="shared" si="23"/>
        <v>0</v>
      </c>
      <c r="CA13" s="100"/>
      <c r="CB13" s="100"/>
      <c r="CC13" s="150">
        <f t="shared" si="24"/>
        <v>0</v>
      </c>
      <c r="CD13" s="154"/>
      <c r="CE13" s="154"/>
      <c r="CF13" s="150">
        <f t="shared" si="25"/>
        <v>0</v>
      </c>
      <c r="CG13" s="100"/>
      <c r="CH13" s="100"/>
      <c r="CI13" s="150">
        <f t="shared" si="26"/>
        <v>0</v>
      </c>
      <c r="CJ13" s="154"/>
      <c r="CK13" s="154"/>
      <c r="CL13" s="150">
        <f t="shared" si="27"/>
        <v>0</v>
      </c>
      <c r="CM13" s="100"/>
      <c r="CN13" s="100"/>
      <c r="CO13" s="150">
        <f t="shared" si="28"/>
        <v>0</v>
      </c>
      <c r="CP13" s="154"/>
      <c r="CQ13" s="154"/>
      <c r="CR13" s="150">
        <f t="shared" si="29"/>
        <v>0</v>
      </c>
      <c r="CS13" s="100"/>
      <c r="CT13" s="100"/>
      <c r="CU13" s="150">
        <f t="shared" si="30"/>
        <v>0</v>
      </c>
      <c r="CV13" s="154"/>
      <c r="CW13" s="154"/>
      <c r="CX13" s="150">
        <f t="shared" si="31"/>
        <v>0</v>
      </c>
      <c r="CY13" s="100"/>
      <c r="CZ13" s="100"/>
      <c r="DA13" s="150">
        <f t="shared" si="32"/>
        <v>0</v>
      </c>
      <c r="DB13" s="154"/>
      <c r="DC13" s="154"/>
      <c r="DD13" s="150">
        <f t="shared" si="84"/>
        <v>0</v>
      </c>
      <c r="DE13" s="100"/>
      <c r="DF13" s="100"/>
      <c r="DG13" s="150">
        <f t="shared" si="33"/>
        <v>0</v>
      </c>
      <c r="DH13" s="154"/>
      <c r="DI13" s="154"/>
      <c r="DJ13" s="150">
        <f t="shared" si="34"/>
        <v>0</v>
      </c>
      <c r="DK13" s="100"/>
      <c r="DL13" s="100"/>
      <c r="DM13" s="150">
        <f t="shared" si="35"/>
        <v>0</v>
      </c>
      <c r="DN13" s="154"/>
      <c r="DO13" s="154"/>
      <c r="DP13" s="150">
        <f t="shared" si="36"/>
        <v>0</v>
      </c>
      <c r="DQ13" s="100"/>
      <c r="DR13" s="100"/>
      <c r="DS13" s="150">
        <f t="shared" si="37"/>
        <v>0</v>
      </c>
      <c r="DT13" s="154"/>
      <c r="DU13" s="154"/>
      <c r="DV13" s="150">
        <f t="shared" si="38"/>
        <v>0</v>
      </c>
      <c r="DW13" s="100"/>
      <c r="DX13" s="100"/>
      <c r="DY13" s="150">
        <f t="shared" si="85"/>
        <v>0</v>
      </c>
      <c r="DZ13" s="154"/>
      <c r="EA13" s="154"/>
      <c r="EB13" s="150">
        <f t="shared" si="39"/>
        <v>0</v>
      </c>
      <c r="EC13" s="100"/>
      <c r="ED13" s="100"/>
      <c r="EE13" s="150">
        <f t="shared" si="40"/>
        <v>0</v>
      </c>
      <c r="EF13" s="154"/>
      <c r="EG13" s="154"/>
      <c r="EH13" s="150">
        <f t="shared" si="41"/>
        <v>0</v>
      </c>
      <c r="EI13" s="100"/>
      <c r="EJ13" s="100"/>
      <c r="EK13" s="150">
        <f t="shared" si="42"/>
        <v>0</v>
      </c>
      <c r="EL13" s="154"/>
      <c r="EM13" s="154"/>
      <c r="EN13" s="150">
        <f t="shared" si="43"/>
        <v>0</v>
      </c>
      <c r="EO13" s="100"/>
      <c r="EP13" s="100"/>
      <c r="EQ13" s="150">
        <f t="shared" si="44"/>
        <v>0</v>
      </c>
      <c r="ER13" s="154"/>
      <c r="ES13" s="154"/>
      <c r="ET13" s="150">
        <f t="shared" si="45"/>
        <v>0</v>
      </c>
      <c r="EU13" s="100"/>
      <c r="EV13" s="100"/>
      <c r="EW13" s="150">
        <f t="shared" si="46"/>
        <v>0</v>
      </c>
      <c r="EX13" s="154"/>
      <c r="EY13" s="154"/>
      <c r="EZ13" s="150">
        <f t="shared" si="47"/>
        <v>0</v>
      </c>
      <c r="FA13" s="100"/>
      <c r="FB13" s="100"/>
      <c r="FC13" s="150">
        <f t="shared" si="48"/>
        <v>0</v>
      </c>
      <c r="FD13" s="154"/>
      <c r="FE13" s="154"/>
      <c r="FF13" s="150">
        <f t="shared" si="49"/>
        <v>0</v>
      </c>
      <c r="FG13" s="100"/>
      <c r="FH13" s="100"/>
      <c r="FI13" s="150">
        <f t="shared" si="50"/>
        <v>0</v>
      </c>
      <c r="FJ13" s="154"/>
      <c r="FK13" s="154"/>
      <c r="FL13" s="150">
        <f t="shared" si="51"/>
        <v>0</v>
      </c>
      <c r="FM13" s="100"/>
      <c r="FN13" s="100"/>
      <c r="FO13" s="150">
        <f t="shared" si="52"/>
        <v>0</v>
      </c>
      <c r="FP13" s="154"/>
      <c r="FQ13" s="154"/>
      <c r="FR13" s="150">
        <f t="shared" si="53"/>
        <v>0</v>
      </c>
      <c r="FS13" s="100"/>
      <c r="FT13" s="100"/>
      <c r="FU13" s="150">
        <f t="shared" si="54"/>
        <v>0</v>
      </c>
      <c r="FV13" s="154"/>
      <c r="FW13" s="154"/>
      <c r="FX13" s="150">
        <f t="shared" si="55"/>
        <v>0</v>
      </c>
      <c r="FY13" s="100"/>
      <c r="FZ13" s="100"/>
      <c r="GA13" s="150">
        <f t="shared" si="56"/>
        <v>0</v>
      </c>
      <c r="GB13" s="154"/>
      <c r="GC13" s="154"/>
      <c r="GD13" s="150">
        <f t="shared" si="57"/>
        <v>0</v>
      </c>
      <c r="GE13" s="100"/>
      <c r="GF13" s="100"/>
      <c r="GG13" s="150">
        <f t="shared" si="58"/>
        <v>0</v>
      </c>
      <c r="GH13" s="154"/>
      <c r="GI13" s="154"/>
      <c r="GJ13" s="150">
        <f t="shared" si="59"/>
        <v>0</v>
      </c>
      <c r="GK13" s="100"/>
      <c r="GL13" s="100"/>
      <c r="GM13" s="150">
        <f t="shared" si="60"/>
        <v>0</v>
      </c>
      <c r="GN13" s="154"/>
      <c r="GO13" s="154"/>
      <c r="GP13" s="150">
        <f t="shared" si="61"/>
        <v>0</v>
      </c>
      <c r="GQ13" s="100"/>
      <c r="GR13" s="100"/>
      <c r="GS13" s="150">
        <f t="shared" si="62"/>
        <v>0</v>
      </c>
      <c r="GT13" s="154"/>
      <c r="GU13" s="154"/>
      <c r="GV13" s="150">
        <f t="shared" si="63"/>
        <v>0</v>
      </c>
      <c r="GW13" s="100"/>
      <c r="GX13" s="100"/>
      <c r="GY13" s="150">
        <f t="shared" si="86"/>
        <v>0</v>
      </c>
      <c r="GZ13" s="154"/>
      <c r="HA13" s="154"/>
      <c r="HB13" s="150">
        <f t="shared" si="64"/>
        <v>0</v>
      </c>
      <c r="HC13" s="100"/>
      <c r="HD13" s="100"/>
      <c r="HE13" s="150">
        <f t="shared" si="65"/>
        <v>0</v>
      </c>
      <c r="HF13" s="154"/>
      <c r="HG13" s="154"/>
      <c r="HH13" s="150">
        <f t="shared" si="66"/>
        <v>0</v>
      </c>
      <c r="HI13" s="100"/>
      <c r="HJ13" s="100"/>
      <c r="HK13" s="150">
        <f t="shared" si="67"/>
        <v>0</v>
      </c>
      <c r="HL13" s="154"/>
      <c r="HM13" s="154"/>
      <c r="HN13" s="150">
        <f t="shared" si="68"/>
        <v>0</v>
      </c>
      <c r="HO13" s="100"/>
      <c r="HP13" s="100"/>
      <c r="HQ13" s="150">
        <f t="shared" si="69"/>
        <v>0</v>
      </c>
      <c r="HR13" s="154"/>
      <c r="HS13" s="154"/>
      <c r="HT13" s="150">
        <f t="shared" si="70"/>
        <v>0</v>
      </c>
      <c r="HU13" s="100"/>
      <c r="HV13" s="100"/>
      <c r="HW13" s="150">
        <f t="shared" si="71"/>
        <v>0</v>
      </c>
      <c r="HX13" s="154"/>
      <c r="HY13" s="154"/>
      <c r="HZ13" s="150">
        <f t="shared" si="72"/>
        <v>0</v>
      </c>
      <c r="IA13" s="100"/>
      <c r="IB13" s="100"/>
      <c r="IC13" s="150">
        <f t="shared" si="73"/>
        <v>0</v>
      </c>
      <c r="ID13" s="154"/>
      <c r="IE13" s="154"/>
      <c r="IF13" s="150">
        <f t="shared" si="74"/>
        <v>0</v>
      </c>
      <c r="IG13" s="202"/>
      <c r="IH13" s="202"/>
      <c r="II13" s="206"/>
      <c r="IJ13" s="154"/>
      <c r="IK13" s="154"/>
      <c r="IL13" s="150">
        <f t="shared" si="87"/>
        <v>0</v>
      </c>
      <c r="IM13" s="100"/>
      <c r="IN13" s="100"/>
      <c r="IO13" s="150">
        <f t="shared" si="75"/>
        <v>0</v>
      </c>
      <c r="IP13" s="154"/>
      <c r="IQ13" s="154"/>
      <c r="IR13" s="150">
        <f t="shared" si="76"/>
        <v>0</v>
      </c>
      <c r="IS13" s="100"/>
      <c r="IT13" s="100"/>
      <c r="IU13" s="150">
        <f t="shared" si="77"/>
        <v>0</v>
      </c>
      <c r="IV13" s="154"/>
      <c r="IW13" s="154"/>
      <c r="IX13" s="150">
        <f t="shared" si="78"/>
        <v>0</v>
      </c>
      <c r="IY13" s="100"/>
      <c r="IZ13" s="100"/>
      <c r="JA13" s="150">
        <f t="shared" si="79"/>
        <v>0</v>
      </c>
      <c r="JB13" s="154"/>
      <c r="JC13" s="154"/>
      <c r="JD13" s="150">
        <f t="shared" si="80"/>
        <v>0</v>
      </c>
      <c r="JE13" s="161"/>
      <c r="JF13" s="161"/>
      <c r="JG13" s="150">
        <f t="shared" si="81"/>
        <v>0</v>
      </c>
      <c r="JH13" s="164"/>
      <c r="JI13" s="115"/>
      <c r="JJ13" s="214"/>
      <c r="JK13" s="214"/>
      <c r="JL13" s="214"/>
      <c r="JM13" s="214"/>
      <c r="JN13" s="214"/>
      <c r="JO13" s="214"/>
      <c r="JP13" s="214"/>
      <c r="JQ13" s="214"/>
      <c r="JR13" s="214"/>
      <c r="JS13" s="214"/>
      <c r="JT13" s="214"/>
      <c r="JU13" s="214"/>
      <c r="JV13" s="214"/>
      <c r="JW13" s="214"/>
      <c r="JX13" s="214"/>
      <c r="JY13" s="214"/>
      <c r="JZ13" s="214"/>
      <c r="KA13" s="214"/>
      <c r="KB13" s="214"/>
      <c r="KC13" s="214"/>
      <c r="KD13" s="214"/>
      <c r="KE13" s="214"/>
      <c r="KF13" s="214"/>
      <c r="KG13" s="214"/>
      <c r="KH13" s="214"/>
      <c r="KI13" s="214"/>
      <c r="KJ13" s="214"/>
      <c r="KK13" s="214"/>
      <c r="KL13" s="214"/>
      <c r="KM13" s="214"/>
      <c r="KN13" s="214"/>
      <c r="KO13" s="214"/>
      <c r="KP13" s="214"/>
      <c r="KQ13" s="214"/>
      <c r="KR13" s="214"/>
      <c r="KS13" s="214"/>
      <c r="KT13" s="214"/>
      <c r="KU13" s="214"/>
      <c r="KV13" s="214"/>
      <c r="KW13" s="214"/>
      <c r="KX13" s="214"/>
      <c r="KY13" s="214"/>
      <c r="KZ13" s="214"/>
      <c r="LA13" s="214"/>
      <c r="LB13" s="214"/>
      <c r="LC13" s="214"/>
      <c r="LD13" s="214"/>
      <c r="LE13" s="214"/>
      <c r="LF13" s="214"/>
      <c r="LG13" s="214"/>
      <c r="LH13" s="214"/>
      <c r="LI13" s="214"/>
      <c r="LJ13" s="214"/>
      <c r="LK13" s="214"/>
      <c r="LL13" s="214"/>
      <c r="LM13" s="214"/>
      <c r="LN13" s="214"/>
      <c r="LO13" s="214"/>
      <c r="LP13" s="214"/>
      <c r="LQ13" s="214"/>
      <c r="LR13" s="214"/>
      <c r="LS13" s="214"/>
      <c r="LT13" s="214"/>
      <c r="LU13" s="214"/>
      <c r="LV13" s="214"/>
      <c r="LW13" s="214"/>
      <c r="LX13" s="214"/>
      <c r="LY13" s="214"/>
      <c r="LZ13" s="214"/>
      <c r="MA13" s="214"/>
      <c r="MB13" s="214"/>
      <c r="MC13" s="214"/>
      <c r="MD13" s="214"/>
      <c r="ME13" s="214"/>
      <c r="MF13" s="214"/>
      <c r="MG13" s="214"/>
      <c r="MH13" s="214"/>
      <c r="MI13" s="214"/>
      <c r="MJ13" s="214"/>
      <c r="MK13" s="214"/>
      <c r="ML13" s="214"/>
      <c r="MM13" s="214"/>
      <c r="MN13" s="214"/>
      <c r="MO13" s="214"/>
      <c r="MP13" s="214"/>
      <c r="MQ13" s="214"/>
      <c r="MR13" s="128">
        <f>1-(COUNTIF(JJ13:MQ13,MQ39)/87)-(COUNTIF(JJ13:MQ13,MQ40)/87)</f>
        <v>1</v>
      </c>
      <c r="MS13" s="99"/>
      <c r="MT13" s="99"/>
      <c r="MU13" s="190"/>
      <c r="MV13" s="128">
        <v>1</v>
      </c>
      <c r="MW13" s="128">
        <v>0</v>
      </c>
      <c r="MX13" s="128">
        <v>1</v>
      </c>
    </row>
    <row r="14" spans="1:362" s="127" customFormat="1" ht="15">
      <c r="A14" s="137" t="s">
        <v>455</v>
      </c>
      <c r="B14" s="138">
        <v>155949</v>
      </c>
      <c r="C14" s="144">
        <v>800</v>
      </c>
      <c r="D14" s="145" t="s">
        <v>475</v>
      </c>
      <c r="E14" s="139" t="s">
        <v>26</v>
      </c>
      <c r="F14" s="146">
        <v>43555</v>
      </c>
      <c r="G14" s="125"/>
      <c r="H14" s="125"/>
      <c r="I14" s="125">
        <f t="shared" si="2"/>
        <v>0</v>
      </c>
      <c r="J14" s="151"/>
      <c r="K14" s="151"/>
      <c r="L14" s="150">
        <f t="shared" si="3"/>
        <v>0</v>
      </c>
      <c r="M14" s="125"/>
      <c r="N14" s="125"/>
      <c r="O14" s="150">
        <f t="shared" si="82"/>
        <v>0</v>
      </c>
      <c r="P14" s="151"/>
      <c r="Q14" s="151"/>
      <c r="R14" s="150">
        <f t="shared" si="83"/>
        <v>0</v>
      </c>
      <c r="S14" s="125"/>
      <c r="T14" s="125"/>
      <c r="U14" s="150">
        <f t="shared" si="4"/>
        <v>0</v>
      </c>
      <c r="V14" s="151"/>
      <c r="W14" s="151"/>
      <c r="X14" s="150">
        <f t="shared" si="5"/>
        <v>0</v>
      </c>
      <c r="Y14" s="125"/>
      <c r="Z14" s="125"/>
      <c r="AA14" s="150">
        <f t="shared" si="6"/>
        <v>0</v>
      </c>
      <c r="AB14" s="151"/>
      <c r="AC14" s="151"/>
      <c r="AD14" s="150">
        <f t="shared" si="7"/>
        <v>0</v>
      </c>
      <c r="AE14" s="125"/>
      <c r="AF14" s="125"/>
      <c r="AG14" s="150">
        <f t="shared" si="8"/>
        <v>0</v>
      </c>
      <c r="AH14" s="151"/>
      <c r="AI14" s="151"/>
      <c r="AJ14" s="150">
        <f t="shared" si="9"/>
        <v>0</v>
      </c>
      <c r="AK14" s="125"/>
      <c r="AL14" s="125"/>
      <c r="AM14" s="150">
        <f t="shared" si="10"/>
        <v>0</v>
      </c>
      <c r="AN14" s="151"/>
      <c r="AO14" s="151"/>
      <c r="AP14" s="150">
        <f t="shared" si="11"/>
        <v>0</v>
      </c>
      <c r="AQ14" s="125"/>
      <c r="AR14" s="125"/>
      <c r="AS14" s="150">
        <f t="shared" si="12"/>
        <v>0</v>
      </c>
      <c r="AT14" s="151"/>
      <c r="AU14" s="151"/>
      <c r="AV14" s="150">
        <f t="shared" si="13"/>
        <v>0</v>
      </c>
      <c r="AW14" s="125"/>
      <c r="AX14" s="125"/>
      <c r="AY14" s="150">
        <f t="shared" si="14"/>
        <v>0</v>
      </c>
      <c r="AZ14" s="151"/>
      <c r="BA14" s="151"/>
      <c r="BB14" s="150">
        <f t="shared" si="15"/>
        <v>0</v>
      </c>
      <c r="BC14" s="125"/>
      <c r="BD14" s="125"/>
      <c r="BE14" s="150">
        <f t="shared" si="16"/>
        <v>0</v>
      </c>
      <c r="BF14" s="151"/>
      <c r="BG14" s="151"/>
      <c r="BH14" s="150">
        <f t="shared" si="17"/>
        <v>0</v>
      </c>
      <c r="BI14" s="125"/>
      <c r="BJ14" s="125"/>
      <c r="BK14" s="150">
        <f t="shared" si="18"/>
        <v>0</v>
      </c>
      <c r="BL14" s="151"/>
      <c r="BM14" s="151"/>
      <c r="BN14" s="150">
        <f t="shared" si="19"/>
        <v>0</v>
      </c>
      <c r="BO14" s="125"/>
      <c r="BP14" s="125"/>
      <c r="BQ14" s="150">
        <f t="shared" si="20"/>
        <v>0</v>
      </c>
      <c r="BR14" s="151"/>
      <c r="BS14" s="151"/>
      <c r="BT14" s="150">
        <f t="shared" si="21"/>
        <v>0</v>
      </c>
      <c r="BU14" s="125"/>
      <c r="BV14" s="125"/>
      <c r="BW14" s="150">
        <f t="shared" si="22"/>
        <v>0</v>
      </c>
      <c r="BX14" s="151"/>
      <c r="BY14" s="151"/>
      <c r="BZ14" s="150">
        <f t="shared" si="23"/>
        <v>0</v>
      </c>
      <c r="CA14" s="125"/>
      <c r="CB14" s="125"/>
      <c r="CC14" s="150">
        <f t="shared" si="24"/>
        <v>0</v>
      </c>
      <c r="CD14" s="151"/>
      <c r="CE14" s="151"/>
      <c r="CF14" s="150">
        <f t="shared" si="25"/>
        <v>0</v>
      </c>
      <c r="CG14" s="125"/>
      <c r="CH14" s="125"/>
      <c r="CI14" s="150">
        <f t="shared" si="26"/>
        <v>0</v>
      </c>
      <c r="CJ14" s="151"/>
      <c r="CK14" s="151"/>
      <c r="CL14" s="150">
        <f t="shared" si="27"/>
        <v>0</v>
      </c>
      <c r="CM14" s="125"/>
      <c r="CN14" s="125"/>
      <c r="CO14" s="150">
        <f t="shared" si="28"/>
        <v>0</v>
      </c>
      <c r="CP14" s="151"/>
      <c r="CQ14" s="151"/>
      <c r="CR14" s="150">
        <f t="shared" si="29"/>
        <v>0</v>
      </c>
      <c r="CS14" s="125"/>
      <c r="CT14" s="125"/>
      <c r="CU14" s="150">
        <f t="shared" si="30"/>
        <v>0</v>
      </c>
      <c r="CV14" s="151"/>
      <c r="CW14" s="151"/>
      <c r="CX14" s="150">
        <f t="shared" si="31"/>
        <v>0</v>
      </c>
      <c r="CY14" s="125"/>
      <c r="CZ14" s="125"/>
      <c r="DA14" s="150">
        <f t="shared" si="32"/>
        <v>0</v>
      </c>
      <c r="DB14" s="151"/>
      <c r="DC14" s="151"/>
      <c r="DD14" s="150">
        <f t="shared" si="84"/>
        <v>0</v>
      </c>
      <c r="DE14" s="125"/>
      <c r="DF14" s="125"/>
      <c r="DG14" s="150">
        <f t="shared" si="33"/>
        <v>0</v>
      </c>
      <c r="DH14" s="151"/>
      <c r="DI14" s="151"/>
      <c r="DJ14" s="150">
        <f t="shared" si="34"/>
        <v>0</v>
      </c>
      <c r="DK14" s="125"/>
      <c r="DL14" s="125"/>
      <c r="DM14" s="150">
        <f t="shared" si="35"/>
        <v>0</v>
      </c>
      <c r="DN14" s="151"/>
      <c r="DO14" s="151"/>
      <c r="DP14" s="150">
        <f t="shared" si="36"/>
        <v>0</v>
      </c>
      <c r="DQ14" s="125"/>
      <c r="DR14" s="125"/>
      <c r="DS14" s="150">
        <f t="shared" si="37"/>
        <v>0</v>
      </c>
      <c r="DT14" s="151"/>
      <c r="DU14" s="151"/>
      <c r="DV14" s="150">
        <f t="shared" si="38"/>
        <v>0</v>
      </c>
      <c r="DW14" s="125"/>
      <c r="DX14" s="125"/>
      <c r="DY14" s="150">
        <f t="shared" si="85"/>
        <v>0</v>
      </c>
      <c r="DZ14" s="151"/>
      <c r="EA14" s="151"/>
      <c r="EB14" s="150">
        <f t="shared" si="39"/>
        <v>0</v>
      </c>
      <c r="EC14" s="125"/>
      <c r="ED14" s="125"/>
      <c r="EE14" s="150">
        <f t="shared" si="40"/>
        <v>0</v>
      </c>
      <c r="EF14" s="151"/>
      <c r="EG14" s="151"/>
      <c r="EH14" s="150">
        <f t="shared" si="41"/>
        <v>0</v>
      </c>
      <c r="EI14" s="125"/>
      <c r="EJ14" s="125"/>
      <c r="EK14" s="150">
        <f t="shared" si="42"/>
        <v>0</v>
      </c>
      <c r="EL14" s="151"/>
      <c r="EM14" s="151"/>
      <c r="EN14" s="150">
        <f t="shared" si="43"/>
        <v>0</v>
      </c>
      <c r="EO14" s="125"/>
      <c r="EP14" s="125"/>
      <c r="EQ14" s="150">
        <f t="shared" si="44"/>
        <v>0</v>
      </c>
      <c r="ER14" s="151"/>
      <c r="ES14" s="151"/>
      <c r="ET14" s="150">
        <f t="shared" si="45"/>
        <v>0</v>
      </c>
      <c r="EU14" s="125"/>
      <c r="EV14" s="125"/>
      <c r="EW14" s="150">
        <f t="shared" si="46"/>
        <v>0</v>
      </c>
      <c r="EX14" s="151"/>
      <c r="EY14" s="151"/>
      <c r="EZ14" s="150">
        <f t="shared" si="47"/>
        <v>0</v>
      </c>
      <c r="FA14" s="125"/>
      <c r="FB14" s="125"/>
      <c r="FC14" s="150">
        <f t="shared" si="48"/>
        <v>0</v>
      </c>
      <c r="FD14" s="151"/>
      <c r="FE14" s="151"/>
      <c r="FF14" s="150">
        <f t="shared" si="49"/>
        <v>0</v>
      </c>
      <c r="FG14" s="125"/>
      <c r="FH14" s="125"/>
      <c r="FI14" s="150">
        <f t="shared" si="50"/>
        <v>0</v>
      </c>
      <c r="FJ14" s="151"/>
      <c r="FK14" s="151"/>
      <c r="FL14" s="150">
        <f t="shared" si="51"/>
        <v>0</v>
      </c>
      <c r="FM14" s="125"/>
      <c r="FN14" s="125"/>
      <c r="FO14" s="150">
        <f t="shared" si="52"/>
        <v>0</v>
      </c>
      <c r="FP14" s="151"/>
      <c r="FQ14" s="151"/>
      <c r="FR14" s="150">
        <f t="shared" si="53"/>
        <v>0</v>
      </c>
      <c r="FS14" s="125"/>
      <c r="FT14" s="125"/>
      <c r="FU14" s="150">
        <f t="shared" si="54"/>
        <v>0</v>
      </c>
      <c r="FV14" s="151"/>
      <c r="FW14" s="151"/>
      <c r="FX14" s="150">
        <f t="shared" si="55"/>
        <v>0</v>
      </c>
      <c r="FY14" s="125"/>
      <c r="FZ14" s="125"/>
      <c r="GA14" s="150">
        <f t="shared" si="56"/>
        <v>0</v>
      </c>
      <c r="GB14" s="151"/>
      <c r="GC14" s="151"/>
      <c r="GD14" s="150">
        <f t="shared" si="57"/>
        <v>0</v>
      </c>
      <c r="GE14" s="125"/>
      <c r="GF14" s="125"/>
      <c r="GG14" s="150">
        <f t="shared" si="58"/>
        <v>0</v>
      </c>
      <c r="GH14" s="151"/>
      <c r="GI14" s="151"/>
      <c r="GJ14" s="150">
        <f t="shared" si="59"/>
        <v>0</v>
      </c>
      <c r="GK14" s="125"/>
      <c r="GL14" s="125"/>
      <c r="GM14" s="150">
        <f t="shared" si="60"/>
        <v>0</v>
      </c>
      <c r="GN14" s="151"/>
      <c r="GO14" s="151"/>
      <c r="GP14" s="150">
        <f t="shared" si="61"/>
        <v>0</v>
      </c>
      <c r="GQ14" s="125"/>
      <c r="GR14" s="125"/>
      <c r="GS14" s="150">
        <f t="shared" si="62"/>
        <v>0</v>
      </c>
      <c r="GT14" s="151"/>
      <c r="GU14" s="151"/>
      <c r="GV14" s="150">
        <f t="shared" si="63"/>
        <v>0</v>
      </c>
      <c r="GW14" s="125"/>
      <c r="GX14" s="125"/>
      <c r="GY14" s="150">
        <f t="shared" si="86"/>
        <v>0</v>
      </c>
      <c r="GZ14" s="151"/>
      <c r="HA14" s="151"/>
      <c r="HB14" s="150">
        <f t="shared" si="64"/>
        <v>0</v>
      </c>
      <c r="HC14" s="125"/>
      <c r="HD14" s="125"/>
      <c r="HE14" s="150">
        <f t="shared" si="65"/>
        <v>0</v>
      </c>
      <c r="HF14" s="151"/>
      <c r="HG14" s="151"/>
      <c r="HH14" s="150">
        <f t="shared" si="66"/>
        <v>0</v>
      </c>
      <c r="HI14" s="125"/>
      <c r="HJ14" s="125"/>
      <c r="HK14" s="150">
        <f t="shared" si="67"/>
        <v>0</v>
      </c>
      <c r="HL14" s="151"/>
      <c r="HM14" s="151"/>
      <c r="HN14" s="150">
        <f t="shared" si="68"/>
        <v>0</v>
      </c>
      <c r="HO14" s="125"/>
      <c r="HP14" s="125"/>
      <c r="HQ14" s="150">
        <f t="shared" si="69"/>
        <v>0</v>
      </c>
      <c r="HR14" s="151"/>
      <c r="HS14" s="151"/>
      <c r="HT14" s="150">
        <f t="shared" si="70"/>
        <v>0</v>
      </c>
      <c r="HU14" s="125"/>
      <c r="HV14" s="125"/>
      <c r="HW14" s="150">
        <f t="shared" si="71"/>
        <v>0</v>
      </c>
      <c r="HX14" s="151"/>
      <c r="HY14" s="151"/>
      <c r="HZ14" s="150">
        <f t="shared" si="72"/>
        <v>0</v>
      </c>
      <c r="IA14" s="125"/>
      <c r="IB14" s="125"/>
      <c r="IC14" s="150">
        <f t="shared" si="73"/>
        <v>0</v>
      </c>
      <c r="ID14" s="151"/>
      <c r="IE14" s="151"/>
      <c r="IF14" s="150">
        <f t="shared" si="74"/>
        <v>0</v>
      </c>
      <c r="IG14" s="206"/>
      <c r="IH14" s="206"/>
      <c r="II14" s="206"/>
      <c r="IJ14" s="151"/>
      <c r="IK14" s="151"/>
      <c r="IL14" s="150">
        <f t="shared" si="87"/>
        <v>0</v>
      </c>
      <c r="IM14" s="125"/>
      <c r="IN14" s="125"/>
      <c r="IO14" s="150">
        <f t="shared" si="75"/>
        <v>0</v>
      </c>
      <c r="IP14" s="151"/>
      <c r="IQ14" s="151"/>
      <c r="IR14" s="150">
        <f t="shared" si="76"/>
        <v>0</v>
      </c>
      <c r="IS14" s="125"/>
      <c r="IT14" s="125"/>
      <c r="IU14" s="150">
        <f t="shared" si="77"/>
        <v>0</v>
      </c>
      <c r="IV14" s="151"/>
      <c r="IW14" s="151"/>
      <c r="IX14" s="150">
        <f t="shared" si="78"/>
        <v>0</v>
      </c>
      <c r="IY14" s="125"/>
      <c r="IZ14" s="125"/>
      <c r="JA14" s="150">
        <f t="shared" si="79"/>
        <v>0</v>
      </c>
      <c r="JB14" s="151"/>
      <c r="JC14" s="151"/>
      <c r="JD14" s="150">
        <f t="shared" si="80"/>
        <v>0</v>
      </c>
      <c r="JE14" s="125"/>
      <c r="JF14" s="125"/>
      <c r="JG14" s="150">
        <f t="shared" si="81"/>
        <v>0</v>
      </c>
      <c r="JH14" s="164"/>
      <c r="JI14" s="115"/>
      <c r="JJ14" s="216"/>
      <c r="JK14" s="216"/>
      <c r="JL14" s="216"/>
      <c r="JM14" s="216"/>
      <c r="JN14" s="216"/>
      <c r="JO14" s="216"/>
      <c r="JP14" s="216"/>
      <c r="JQ14" s="216"/>
      <c r="JR14" s="216"/>
      <c r="JS14" s="216"/>
      <c r="JT14" s="216"/>
      <c r="JU14" s="216"/>
      <c r="JV14" s="216"/>
      <c r="JW14" s="216"/>
      <c r="JX14" s="216"/>
      <c r="JY14" s="216"/>
      <c r="JZ14" s="216"/>
      <c r="KA14" s="216"/>
      <c r="KB14" s="216"/>
      <c r="KC14" s="216"/>
      <c r="KD14" s="216"/>
      <c r="KE14" s="216"/>
      <c r="KF14" s="216"/>
      <c r="KG14" s="216"/>
      <c r="KH14" s="216"/>
      <c r="KI14" s="216"/>
      <c r="KJ14" s="216"/>
      <c r="KK14" s="216"/>
      <c r="KL14" s="216"/>
      <c r="KM14" s="216"/>
      <c r="KN14" s="216"/>
      <c r="KO14" s="216"/>
      <c r="KP14" s="216"/>
      <c r="KQ14" s="216"/>
      <c r="KR14" s="216"/>
      <c r="KS14" s="216"/>
      <c r="KT14" s="216"/>
      <c r="KU14" s="216"/>
      <c r="KV14" s="216"/>
      <c r="KW14" s="216"/>
      <c r="KX14" s="216"/>
      <c r="KY14" s="216"/>
      <c r="KZ14" s="216"/>
      <c r="LA14" s="216"/>
      <c r="LB14" s="216"/>
      <c r="LC14" s="216"/>
      <c r="LD14" s="216"/>
      <c r="LE14" s="216"/>
      <c r="LF14" s="216"/>
      <c r="LG14" s="216"/>
      <c r="LH14" s="216"/>
      <c r="LI14" s="216"/>
      <c r="LJ14" s="216"/>
      <c r="LK14" s="216"/>
      <c r="LL14" s="216"/>
      <c r="LM14" s="216"/>
      <c r="LN14" s="216"/>
      <c r="LO14" s="216"/>
      <c r="LP14" s="216"/>
      <c r="LQ14" s="216"/>
      <c r="LR14" s="216"/>
      <c r="LS14" s="216"/>
      <c r="LT14" s="216"/>
      <c r="LU14" s="216"/>
      <c r="LV14" s="216"/>
      <c r="LW14" s="216"/>
      <c r="LX14" s="216"/>
      <c r="LY14" s="216"/>
      <c r="LZ14" s="216"/>
      <c r="MA14" s="216"/>
      <c r="MB14" s="216"/>
      <c r="MC14" s="216"/>
      <c r="MD14" s="216"/>
      <c r="ME14" s="216"/>
      <c r="MF14" s="216"/>
      <c r="MG14" s="216"/>
      <c r="MH14" s="216"/>
      <c r="MI14" s="216"/>
      <c r="MJ14" s="216"/>
      <c r="MK14" s="216"/>
      <c r="ML14" s="216"/>
      <c r="MM14" s="216"/>
      <c r="MN14" s="216"/>
      <c r="MO14" s="216"/>
      <c r="MP14" s="216"/>
      <c r="MQ14" s="216"/>
      <c r="MR14" s="128">
        <f>1-(COUNTIF(JJ14:MQ14,MQ39)/87)-(COUNTIF(JJ14:MQ14,MQ40)/87)</f>
        <v>1</v>
      </c>
      <c r="MU14" s="190"/>
      <c r="MV14" s="128">
        <v>1</v>
      </c>
      <c r="MW14" s="128">
        <v>0</v>
      </c>
      <c r="MX14" s="128">
        <v>1</v>
      </c>
    </row>
    <row r="15" spans="1:362" s="127" customFormat="1" ht="15">
      <c r="A15" s="137" t="s">
        <v>454</v>
      </c>
      <c r="B15" s="141">
        <v>155032</v>
      </c>
      <c r="C15" s="144">
        <v>800</v>
      </c>
      <c r="D15" s="139" t="s">
        <v>453</v>
      </c>
      <c r="E15" s="139" t="s">
        <v>26</v>
      </c>
      <c r="F15" s="140">
        <v>42976</v>
      </c>
      <c r="G15" s="125"/>
      <c r="H15" s="125"/>
      <c r="I15" s="125">
        <f t="shared" si="2"/>
        <v>0</v>
      </c>
      <c r="J15" s="151"/>
      <c r="K15" s="151"/>
      <c r="L15" s="150">
        <f t="shared" si="3"/>
        <v>0</v>
      </c>
      <c r="M15" s="125"/>
      <c r="N15" s="125"/>
      <c r="O15" s="150">
        <f t="shared" si="82"/>
        <v>0</v>
      </c>
      <c r="P15" s="151"/>
      <c r="Q15" s="151"/>
      <c r="R15" s="150">
        <f t="shared" si="83"/>
        <v>0</v>
      </c>
      <c r="S15" s="125"/>
      <c r="T15" s="125"/>
      <c r="U15" s="150">
        <f t="shared" si="4"/>
        <v>0</v>
      </c>
      <c r="V15" s="151"/>
      <c r="W15" s="151"/>
      <c r="X15" s="150">
        <f t="shared" si="5"/>
        <v>0</v>
      </c>
      <c r="Y15" s="125"/>
      <c r="Z15" s="125"/>
      <c r="AA15" s="150">
        <f t="shared" si="6"/>
        <v>0</v>
      </c>
      <c r="AB15" s="151"/>
      <c r="AC15" s="151"/>
      <c r="AD15" s="150">
        <f t="shared" si="7"/>
        <v>0</v>
      </c>
      <c r="AE15" s="125"/>
      <c r="AF15" s="125"/>
      <c r="AG15" s="150">
        <f t="shared" si="8"/>
        <v>0</v>
      </c>
      <c r="AH15" s="151"/>
      <c r="AI15" s="151"/>
      <c r="AJ15" s="150">
        <f t="shared" si="9"/>
        <v>0</v>
      </c>
      <c r="AK15" s="125"/>
      <c r="AL15" s="125"/>
      <c r="AM15" s="150">
        <f t="shared" si="10"/>
        <v>0</v>
      </c>
      <c r="AN15" s="158"/>
      <c r="AO15" s="158"/>
      <c r="AP15" s="150">
        <f t="shared" si="11"/>
        <v>0</v>
      </c>
      <c r="AQ15" s="125"/>
      <c r="AR15" s="125"/>
      <c r="AS15" s="150">
        <f t="shared" si="12"/>
        <v>0</v>
      </c>
      <c r="AT15" s="151"/>
      <c r="AU15" s="151"/>
      <c r="AV15" s="150">
        <f t="shared" si="13"/>
        <v>0</v>
      </c>
      <c r="AW15" s="125"/>
      <c r="AX15" s="125"/>
      <c r="AY15" s="150">
        <f t="shared" si="14"/>
        <v>0</v>
      </c>
      <c r="AZ15" s="151"/>
      <c r="BA15" s="151"/>
      <c r="BB15" s="150">
        <f t="shared" si="15"/>
        <v>0</v>
      </c>
      <c r="BC15" s="125"/>
      <c r="BD15" s="125"/>
      <c r="BE15" s="150">
        <f t="shared" si="16"/>
        <v>0</v>
      </c>
      <c r="BF15" s="151"/>
      <c r="BG15" s="151"/>
      <c r="BH15" s="150">
        <f t="shared" si="17"/>
        <v>0</v>
      </c>
      <c r="BI15" s="125"/>
      <c r="BJ15" s="125"/>
      <c r="BK15" s="150">
        <f t="shared" si="18"/>
        <v>0</v>
      </c>
      <c r="BL15" s="151"/>
      <c r="BM15" s="151"/>
      <c r="BN15" s="150">
        <f t="shared" si="19"/>
        <v>0</v>
      </c>
      <c r="BO15" s="130"/>
      <c r="BP15" s="130"/>
      <c r="BQ15" s="150">
        <f t="shared" si="20"/>
        <v>0</v>
      </c>
      <c r="BR15" s="158"/>
      <c r="BS15" s="158"/>
      <c r="BT15" s="150">
        <f t="shared" si="21"/>
        <v>0</v>
      </c>
      <c r="BU15" s="125"/>
      <c r="BV15" s="125"/>
      <c r="BW15" s="150">
        <f t="shared" si="22"/>
        <v>0</v>
      </c>
      <c r="BX15" s="158"/>
      <c r="BY15" s="158"/>
      <c r="BZ15" s="150">
        <f t="shared" si="23"/>
        <v>0</v>
      </c>
      <c r="CA15" s="125"/>
      <c r="CB15" s="125"/>
      <c r="CC15" s="150">
        <f t="shared" si="24"/>
        <v>0</v>
      </c>
      <c r="CD15" s="151"/>
      <c r="CE15" s="151"/>
      <c r="CF15" s="150">
        <f t="shared" si="25"/>
        <v>0</v>
      </c>
      <c r="CG15" s="130"/>
      <c r="CH15" s="130"/>
      <c r="CI15" s="150">
        <f t="shared" si="26"/>
        <v>0</v>
      </c>
      <c r="CJ15" s="151"/>
      <c r="CK15" s="151"/>
      <c r="CL15" s="150">
        <f t="shared" si="27"/>
        <v>0</v>
      </c>
      <c r="CM15" s="125"/>
      <c r="CN15" s="125"/>
      <c r="CO15" s="150">
        <f t="shared" si="28"/>
        <v>0</v>
      </c>
      <c r="CP15" s="151"/>
      <c r="CQ15" s="151"/>
      <c r="CR15" s="150">
        <f t="shared" si="29"/>
        <v>0</v>
      </c>
      <c r="CS15" s="125"/>
      <c r="CT15" s="125"/>
      <c r="CU15" s="150">
        <f t="shared" si="30"/>
        <v>0</v>
      </c>
      <c r="CV15" s="151"/>
      <c r="CW15" s="151"/>
      <c r="CX15" s="150">
        <f t="shared" si="31"/>
        <v>0</v>
      </c>
      <c r="CY15" s="125"/>
      <c r="CZ15" s="125"/>
      <c r="DA15" s="150">
        <f t="shared" si="32"/>
        <v>0</v>
      </c>
      <c r="DB15" s="151"/>
      <c r="DC15" s="151"/>
      <c r="DD15" s="150">
        <f t="shared" si="84"/>
        <v>0</v>
      </c>
      <c r="DE15" s="125"/>
      <c r="DF15" s="125"/>
      <c r="DG15" s="150">
        <f t="shared" si="33"/>
        <v>0</v>
      </c>
      <c r="DH15" s="151"/>
      <c r="DI15" s="151"/>
      <c r="DJ15" s="150">
        <f t="shared" si="34"/>
        <v>0</v>
      </c>
      <c r="DK15" s="125"/>
      <c r="DL15" s="125"/>
      <c r="DM15" s="150">
        <f t="shared" si="35"/>
        <v>0</v>
      </c>
      <c r="DN15" s="158"/>
      <c r="DO15" s="158"/>
      <c r="DP15" s="150">
        <f t="shared" si="36"/>
        <v>0</v>
      </c>
      <c r="DQ15" s="125"/>
      <c r="DR15" s="125"/>
      <c r="DS15" s="150">
        <f t="shared" si="37"/>
        <v>0</v>
      </c>
      <c r="DT15" s="158"/>
      <c r="DU15" s="158"/>
      <c r="DV15" s="150">
        <f t="shared" si="38"/>
        <v>0</v>
      </c>
      <c r="DW15" s="125"/>
      <c r="DX15" s="125"/>
      <c r="DY15" s="150">
        <f t="shared" si="85"/>
        <v>0</v>
      </c>
      <c r="DZ15" s="151"/>
      <c r="EA15" s="151"/>
      <c r="EB15" s="150">
        <f t="shared" si="39"/>
        <v>0</v>
      </c>
      <c r="EC15" s="125"/>
      <c r="ED15" s="125"/>
      <c r="EE15" s="150">
        <f t="shared" si="40"/>
        <v>0</v>
      </c>
      <c r="EF15" s="158"/>
      <c r="EG15" s="158"/>
      <c r="EH15" s="150">
        <f t="shared" si="41"/>
        <v>0</v>
      </c>
      <c r="EI15" s="130"/>
      <c r="EJ15" s="130"/>
      <c r="EK15" s="150">
        <f t="shared" si="42"/>
        <v>0</v>
      </c>
      <c r="EL15" s="151"/>
      <c r="EM15" s="151"/>
      <c r="EN15" s="150">
        <f t="shared" si="43"/>
        <v>0</v>
      </c>
      <c r="EO15" s="125"/>
      <c r="EP15" s="125"/>
      <c r="EQ15" s="150">
        <f t="shared" si="44"/>
        <v>0</v>
      </c>
      <c r="ER15" s="151"/>
      <c r="ES15" s="151"/>
      <c r="ET15" s="150">
        <f t="shared" si="45"/>
        <v>0</v>
      </c>
      <c r="EU15" s="125"/>
      <c r="EV15" s="125"/>
      <c r="EW15" s="150">
        <f t="shared" si="46"/>
        <v>0</v>
      </c>
      <c r="EX15" s="151"/>
      <c r="EY15" s="151"/>
      <c r="EZ15" s="150">
        <f t="shared" si="47"/>
        <v>0</v>
      </c>
      <c r="FA15" s="125"/>
      <c r="FB15" s="125"/>
      <c r="FC15" s="150">
        <f t="shared" si="48"/>
        <v>0</v>
      </c>
      <c r="FD15" s="151"/>
      <c r="FE15" s="151"/>
      <c r="FF15" s="150">
        <f t="shared" si="49"/>
        <v>0</v>
      </c>
      <c r="FG15" s="125"/>
      <c r="FH15" s="125"/>
      <c r="FI15" s="150">
        <f t="shared" si="50"/>
        <v>0</v>
      </c>
      <c r="FJ15" s="151"/>
      <c r="FK15" s="151"/>
      <c r="FL15" s="150">
        <f t="shared" si="51"/>
        <v>0</v>
      </c>
      <c r="FM15" s="125"/>
      <c r="FN15" s="125"/>
      <c r="FO15" s="150">
        <f t="shared" si="52"/>
        <v>0</v>
      </c>
      <c r="FP15" s="151"/>
      <c r="FQ15" s="151"/>
      <c r="FR15" s="150">
        <f t="shared" si="53"/>
        <v>0</v>
      </c>
      <c r="FS15" s="125"/>
      <c r="FT15" s="125"/>
      <c r="FU15" s="150">
        <f t="shared" si="54"/>
        <v>0</v>
      </c>
      <c r="FV15" s="151"/>
      <c r="FW15" s="151"/>
      <c r="FX15" s="150">
        <f t="shared" si="55"/>
        <v>0</v>
      </c>
      <c r="FY15" s="130"/>
      <c r="FZ15" s="130"/>
      <c r="GA15" s="150">
        <f t="shared" si="56"/>
        <v>0</v>
      </c>
      <c r="GB15" s="151"/>
      <c r="GC15" s="151"/>
      <c r="GD15" s="150">
        <f t="shared" si="57"/>
        <v>0</v>
      </c>
      <c r="GE15" s="125"/>
      <c r="GF15" s="125"/>
      <c r="GG15" s="150">
        <f t="shared" si="58"/>
        <v>0</v>
      </c>
      <c r="GH15" s="151"/>
      <c r="GI15" s="151"/>
      <c r="GJ15" s="150">
        <f t="shared" si="59"/>
        <v>0</v>
      </c>
      <c r="GK15" s="125"/>
      <c r="GL15" s="125"/>
      <c r="GM15" s="150">
        <f t="shared" si="60"/>
        <v>0</v>
      </c>
      <c r="GN15" s="151"/>
      <c r="GO15" s="151"/>
      <c r="GP15" s="150">
        <f t="shared" si="61"/>
        <v>0</v>
      </c>
      <c r="GQ15" s="125"/>
      <c r="GR15" s="125"/>
      <c r="GS15" s="150">
        <f t="shared" si="62"/>
        <v>0</v>
      </c>
      <c r="GT15" s="158"/>
      <c r="GU15" s="158"/>
      <c r="GV15" s="150">
        <f t="shared" si="63"/>
        <v>0</v>
      </c>
      <c r="GW15" s="125"/>
      <c r="GX15" s="125"/>
      <c r="GY15" s="150">
        <f t="shared" si="86"/>
        <v>0</v>
      </c>
      <c r="GZ15" s="151"/>
      <c r="HA15" s="151"/>
      <c r="HB15" s="150">
        <f t="shared" si="64"/>
        <v>0</v>
      </c>
      <c r="HC15" s="125"/>
      <c r="HD15" s="125"/>
      <c r="HE15" s="150">
        <f t="shared" si="65"/>
        <v>0</v>
      </c>
      <c r="HF15" s="151"/>
      <c r="HG15" s="151"/>
      <c r="HH15" s="150">
        <f t="shared" si="66"/>
        <v>0</v>
      </c>
      <c r="HI15" s="125"/>
      <c r="HJ15" s="125"/>
      <c r="HK15" s="150">
        <f t="shared" si="67"/>
        <v>0</v>
      </c>
      <c r="HL15" s="151"/>
      <c r="HM15" s="151"/>
      <c r="HN15" s="150">
        <f t="shared" si="68"/>
        <v>0</v>
      </c>
      <c r="HO15" s="130"/>
      <c r="HP15" s="130"/>
      <c r="HQ15" s="150">
        <f t="shared" si="69"/>
        <v>0</v>
      </c>
      <c r="HR15" s="151"/>
      <c r="HS15" s="151"/>
      <c r="HT15" s="150">
        <f t="shared" si="70"/>
        <v>0</v>
      </c>
      <c r="HU15" s="125"/>
      <c r="HV15" s="125"/>
      <c r="HW15" s="150">
        <f t="shared" si="71"/>
        <v>0</v>
      </c>
      <c r="HX15" s="151"/>
      <c r="HY15" s="151"/>
      <c r="HZ15" s="150">
        <f t="shared" si="72"/>
        <v>0</v>
      </c>
      <c r="IA15" s="125"/>
      <c r="IB15" s="125"/>
      <c r="IC15" s="150">
        <f t="shared" si="73"/>
        <v>0</v>
      </c>
      <c r="ID15" s="151"/>
      <c r="IE15" s="151"/>
      <c r="IF15" s="150">
        <f t="shared" si="74"/>
        <v>0</v>
      </c>
      <c r="IG15" s="210"/>
      <c r="IH15" s="210"/>
      <c r="II15" s="206"/>
      <c r="IJ15" s="158"/>
      <c r="IK15" s="158"/>
      <c r="IL15" s="150">
        <f t="shared" si="87"/>
        <v>0</v>
      </c>
      <c r="IM15" s="125"/>
      <c r="IN15" s="125"/>
      <c r="IO15" s="150">
        <f t="shared" si="75"/>
        <v>0</v>
      </c>
      <c r="IP15" s="151"/>
      <c r="IQ15" s="151"/>
      <c r="IR15" s="150">
        <f t="shared" si="76"/>
        <v>0</v>
      </c>
      <c r="IS15" s="130"/>
      <c r="IT15" s="130"/>
      <c r="IU15" s="150">
        <f t="shared" si="77"/>
        <v>0</v>
      </c>
      <c r="IV15" s="151"/>
      <c r="IW15" s="151"/>
      <c r="IX15" s="150">
        <f t="shared" si="78"/>
        <v>0</v>
      </c>
      <c r="IY15" s="125"/>
      <c r="IZ15" s="125"/>
      <c r="JA15" s="150">
        <f t="shared" si="79"/>
        <v>0</v>
      </c>
      <c r="JB15" s="151"/>
      <c r="JC15" s="151"/>
      <c r="JD15" s="150">
        <f t="shared" si="80"/>
        <v>0</v>
      </c>
      <c r="JE15" s="125"/>
      <c r="JF15" s="125"/>
      <c r="JG15" s="150">
        <f t="shared" si="81"/>
        <v>0</v>
      </c>
      <c r="JH15" s="164"/>
      <c r="JI15" s="115"/>
      <c r="JJ15" s="216"/>
      <c r="JK15" s="216"/>
      <c r="JL15" s="216"/>
      <c r="JM15" s="216"/>
      <c r="JN15" s="216"/>
      <c r="JO15" s="216"/>
      <c r="JP15" s="216"/>
      <c r="JQ15" s="216"/>
      <c r="JR15" s="216"/>
      <c r="JS15" s="216"/>
      <c r="JT15" s="216"/>
      <c r="JU15" s="216"/>
      <c r="JV15" s="216"/>
      <c r="JW15" s="216"/>
      <c r="JX15" s="216"/>
      <c r="JY15" s="216"/>
      <c r="JZ15" s="216"/>
      <c r="KA15" s="216"/>
      <c r="KB15" s="216"/>
      <c r="KC15" s="216"/>
      <c r="KD15" s="216"/>
      <c r="KE15" s="216"/>
      <c r="KF15" s="216"/>
      <c r="KG15" s="216"/>
      <c r="KH15" s="216"/>
      <c r="KI15" s="216"/>
      <c r="KJ15" s="216"/>
      <c r="KK15" s="216"/>
      <c r="KL15" s="216"/>
      <c r="KM15" s="216"/>
      <c r="KN15" s="216"/>
      <c r="KO15" s="216"/>
      <c r="KP15" s="216"/>
      <c r="KQ15" s="216"/>
      <c r="KR15" s="216"/>
      <c r="KS15" s="216"/>
      <c r="KT15" s="216"/>
      <c r="KU15" s="216"/>
      <c r="KV15" s="216"/>
      <c r="KW15" s="216"/>
      <c r="KX15" s="216"/>
      <c r="KY15" s="216"/>
      <c r="KZ15" s="216"/>
      <c r="LA15" s="216"/>
      <c r="LB15" s="216"/>
      <c r="LC15" s="216"/>
      <c r="LD15" s="216"/>
      <c r="LE15" s="216"/>
      <c r="LF15" s="216"/>
      <c r="LG15" s="216"/>
      <c r="LH15" s="216"/>
      <c r="LI15" s="216"/>
      <c r="LJ15" s="216"/>
      <c r="LK15" s="216"/>
      <c r="LL15" s="216"/>
      <c r="LM15" s="216"/>
      <c r="LN15" s="216"/>
      <c r="LO15" s="216"/>
      <c r="LP15" s="216"/>
      <c r="LQ15" s="216"/>
      <c r="LR15" s="216"/>
      <c r="LS15" s="216"/>
      <c r="LT15" s="216"/>
      <c r="LU15" s="216"/>
      <c r="LV15" s="216"/>
      <c r="LW15" s="216"/>
      <c r="LX15" s="216"/>
      <c r="LY15" s="216"/>
      <c r="LZ15" s="216"/>
      <c r="MA15" s="216"/>
      <c r="MB15" s="216"/>
      <c r="MC15" s="216"/>
      <c r="MD15" s="216"/>
      <c r="ME15" s="216"/>
      <c r="MF15" s="216"/>
      <c r="MG15" s="216"/>
      <c r="MH15" s="216"/>
      <c r="MI15" s="216"/>
      <c r="MJ15" s="216"/>
      <c r="MK15" s="216"/>
      <c r="ML15" s="216"/>
      <c r="MM15" s="216"/>
      <c r="MN15" s="216"/>
      <c r="MO15" s="216"/>
      <c r="MP15" s="216"/>
      <c r="MQ15" s="216"/>
      <c r="MR15" s="193">
        <f>1-(COUNTIF(JJ15:MQ15,"Negotiation Not Complete")/77)</f>
        <v>1</v>
      </c>
      <c r="MW15" s="128"/>
    </row>
    <row r="16" spans="1:362" s="127" customFormat="1" ht="30" customHeight="1">
      <c r="A16" s="142" t="s">
        <v>452</v>
      </c>
      <c r="B16" s="143">
        <v>155020</v>
      </c>
      <c r="C16" s="144">
        <v>800</v>
      </c>
      <c r="D16" s="145" t="s">
        <v>475</v>
      </c>
      <c r="E16" s="145" t="s">
        <v>26</v>
      </c>
      <c r="F16" s="146">
        <v>43555</v>
      </c>
      <c r="G16" s="104">
        <v>6782</v>
      </c>
      <c r="H16" s="104"/>
      <c r="I16" s="125">
        <f t="shared" si="2"/>
        <v>6782</v>
      </c>
      <c r="J16" s="179">
        <v>24725</v>
      </c>
      <c r="K16" s="179"/>
      <c r="L16" s="150">
        <f t="shared" si="3"/>
        <v>24725</v>
      </c>
      <c r="M16" s="104">
        <v>8507</v>
      </c>
      <c r="N16" s="104"/>
      <c r="O16" s="150">
        <f t="shared" si="82"/>
        <v>8507</v>
      </c>
      <c r="P16" s="179">
        <v>11365</v>
      </c>
      <c r="Q16" s="179"/>
      <c r="R16" s="150">
        <f t="shared" si="83"/>
        <v>11365</v>
      </c>
      <c r="S16" s="104">
        <v>6500</v>
      </c>
      <c r="T16" s="104"/>
      <c r="U16" s="150">
        <f t="shared" si="4"/>
        <v>6500</v>
      </c>
      <c r="V16" s="179">
        <v>54907</v>
      </c>
      <c r="W16" s="179"/>
      <c r="X16" s="150">
        <f t="shared" si="5"/>
        <v>54907</v>
      </c>
      <c r="Y16" s="104">
        <v>5479</v>
      </c>
      <c r="Z16" s="104"/>
      <c r="AA16" s="150">
        <f t="shared" si="6"/>
        <v>5479</v>
      </c>
      <c r="AB16" s="179">
        <v>5628</v>
      </c>
      <c r="AC16" s="179"/>
      <c r="AD16" s="150">
        <f t="shared" si="7"/>
        <v>5628</v>
      </c>
      <c r="AE16" s="104">
        <v>7773</v>
      </c>
      <c r="AF16" s="104"/>
      <c r="AG16" s="150">
        <f t="shared" si="8"/>
        <v>7773</v>
      </c>
      <c r="AH16" s="179">
        <v>16811</v>
      </c>
      <c r="AI16" s="179"/>
      <c r="AJ16" s="150">
        <f t="shared" si="9"/>
        <v>16811</v>
      </c>
      <c r="AK16" s="104">
        <v>15508</v>
      </c>
      <c r="AL16" s="104"/>
      <c r="AM16" s="150">
        <f t="shared" si="10"/>
        <v>15508</v>
      </c>
      <c r="AN16" s="179">
        <v>97921</v>
      </c>
      <c r="AO16" s="179"/>
      <c r="AP16" s="150">
        <f t="shared" si="11"/>
        <v>97921</v>
      </c>
      <c r="AQ16" s="104">
        <v>12225</v>
      </c>
      <c r="AR16" s="104"/>
      <c r="AS16" s="150">
        <f t="shared" si="12"/>
        <v>12225</v>
      </c>
      <c r="AT16" s="179">
        <v>11823</v>
      </c>
      <c r="AU16" s="179"/>
      <c r="AV16" s="150">
        <f t="shared" si="13"/>
        <v>11823</v>
      </c>
      <c r="AW16" s="104">
        <v>5561</v>
      </c>
      <c r="AX16" s="104"/>
      <c r="AY16" s="150">
        <f t="shared" si="14"/>
        <v>5561</v>
      </c>
      <c r="AZ16" s="179">
        <v>7534</v>
      </c>
      <c r="BA16" s="179"/>
      <c r="BB16" s="150">
        <f t="shared" si="15"/>
        <v>7534</v>
      </c>
      <c r="BC16" s="104">
        <v>7237</v>
      </c>
      <c r="BD16" s="104"/>
      <c r="BE16" s="150">
        <f t="shared" si="16"/>
        <v>7237</v>
      </c>
      <c r="BF16" s="179">
        <v>15027</v>
      </c>
      <c r="BG16" s="179"/>
      <c r="BH16" s="150">
        <f t="shared" si="17"/>
        <v>15027</v>
      </c>
      <c r="BI16" s="104">
        <v>5669</v>
      </c>
      <c r="BJ16" s="104"/>
      <c r="BK16" s="150">
        <f t="shared" si="18"/>
        <v>5669</v>
      </c>
      <c r="BL16" s="179">
        <v>11014</v>
      </c>
      <c r="BM16" s="179"/>
      <c r="BN16" s="150">
        <f t="shared" si="19"/>
        <v>11014</v>
      </c>
      <c r="BO16" s="104">
        <v>11243</v>
      </c>
      <c r="BP16" s="104"/>
      <c r="BQ16" s="150">
        <f t="shared" si="20"/>
        <v>11243</v>
      </c>
      <c r="BR16" s="179">
        <v>21729</v>
      </c>
      <c r="BS16" s="179"/>
      <c r="BT16" s="150">
        <f t="shared" si="21"/>
        <v>21729</v>
      </c>
      <c r="BU16" s="104">
        <v>4697</v>
      </c>
      <c r="BV16" s="104"/>
      <c r="BW16" s="150">
        <f t="shared" si="22"/>
        <v>4697</v>
      </c>
      <c r="BX16" s="179">
        <v>21605</v>
      </c>
      <c r="BY16" s="179"/>
      <c r="BZ16" s="150">
        <f t="shared" si="23"/>
        <v>21605</v>
      </c>
      <c r="CA16" s="104">
        <v>5587</v>
      </c>
      <c r="CB16" s="104"/>
      <c r="CC16" s="150">
        <f t="shared" si="24"/>
        <v>5587</v>
      </c>
      <c r="CD16" s="179">
        <v>6814</v>
      </c>
      <c r="CE16" s="179"/>
      <c r="CF16" s="150">
        <f t="shared" si="25"/>
        <v>6814</v>
      </c>
      <c r="CG16" s="104">
        <v>11199</v>
      </c>
      <c r="CH16" s="104"/>
      <c r="CI16" s="150">
        <f t="shared" si="26"/>
        <v>11199</v>
      </c>
      <c r="CJ16" s="179">
        <v>9710</v>
      </c>
      <c r="CK16" s="179"/>
      <c r="CL16" s="150">
        <f t="shared" si="27"/>
        <v>9710</v>
      </c>
      <c r="CM16" s="104">
        <v>6051</v>
      </c>
      <c r="CN16" s="104"/>
      <c r="CO16" s="150">
        <f t="shared" si="28"/>
        <v>6051</v>
      </c>
      <c r="CP16" s="179">
        <v>2816</v>
      </c>
      <c r="CQ16" s="179"/>
      <c r="CR16" s="150">
        <f t="shared" si="29"/>
        <v>2816</v>
      </c>
      <c r="CS16" s="104">
        <v>8973</v>
      </c>
      <c r="CT16" s="104"/>
      <c r="CU16" s="150">
        <f t="shared" si="30"/>
        <v>8973</v>
      </c>
      <c r="CV16" s="179">
        <v>2356</v>
      </c>
      <c r="CW16" s="179"/>
      <c r="CX16" s="150">
        <f t="shared" si="31"/>
        <v>2356</v>
      </c>
      <c r="CY16" s="104">
        <v>6803</v>
      </c>
      <c r="CZ16" s="104"/>
      <c r="DA16" s="150">
        <f t="shared" si="32"/>
        <v>6803</v>
      </c>
      <c r="DB16" s="179">
        <v>4047</v>
      </c>
      <c r="DC16" s="179"/>
      <c r="DD16" s="150">
        <f t="shared" si="84"/>
        <v>4047</v>
      </c>
      <c r="DE16" s="104">
        <v>7885</v>
      </c>
      <c r="DF16" s="104"/>
      <c r="DG16" s="150">
        <f t="shared" si="33"/>
        <v>7885</v>
      </c>
      <c r="DH16" s="179">
        <v>13210</v>
      </c>
      <c r="DI16" s="179"/>
      <c r="DJ16" s="150">
        <f t="shared" si="34"/>
        <v>13210</v>
      </c>
      <c r="DK16" s="104">
        <v>8012</v>
      </c>
      <c r="DL16" s="104"/>
      <c r="DM16" s="150">
        <f t="shared" si="35"/>
        <v>8012</v>
      </c>
      <c r="DN16" s="179">
        <v>41279</v>
      </c>
      <c r="DO16" s="179"/>
      <c r="DP16" s="150">
        <f t="shared" si="36"/>
        <v>41279</v>
      </c>
      <c r="DQ16" s="104">
        <v>5863</v>
      </c>
      <c r="DR16" s="104"/>
      <c r="DS16" s="150">
        <f t="shared" si="37"/>
        <v>5863</v>
      </c>
      <c r="DT16" s="179">
        <v>21809</v>
      </c>
      <c r="DU16" s="179"/>
      <c r="DV16" s="150">
        <f t="shared" si="38"/>
        <v>21809</v>
      </c>
      <c r="DW16" s="104">
        <v>6146</v>
      </c>
      <c r="DX16" s="104"/>
      <c r="DY16" s="150">
        <f t="shared" si="85"/>
        <v>6146</v>
      </c>
      <c r="DZ16" s="179">
        <v>6772</v>
      </c>
      <c r="EA16" s="179"/>
      <c r="EB16" s="150">
        <f t="shared" si="39"/>
        <v>6772</v>
      </c>
      <c r="EC16" s="104">
        <v>8965</v>
      </c>
      <c r="ED16" s="104"/>
      <c r="EE16" s="150">
        <f t="shared" si="40"/>
        <v>8965</v>
      </c>
      <c r="EF16" s="179">
        <v>16271</v>
      </c>
      <c r="EG16" s="179"/>
      <c r="EH16" s="150">
        <f t="shared" si="41"/>
        <v>16271</v>
      </c>
      <c r="EI16" s="104">
        <v>29622</v>
      </c>
      <c r="EJ16" s="104"/>
      <c r="EK16" s="150">
        <f t="shared" si="42"/>
        <v>29622</v>
      </c>
      <c r="EL16" s="179">
        <v>10329</v>
      </c>
      <c r="EM16" s="179"/>
      <c r="EN16" s="150">
        <f t="shared" si="43"/>
        <v>10329</v>
      </c>
      <c r="EO16" s="104">
        <v>4888</v>
      </c>
      <c r="EP16" s="104"/>
      <c r="EQ16" s="150">
        <f t="shared" si="44"/>
        <v>4888</v>
      </c>
      <c r="ER16" s="179">
        <v>7914</v>
      </c>
      <c r="ES16" s="179"/>
      <c r="ET16" s="150">
        <f t="shared" si="45"/>
        <v>7914</v>
      </c>
      <c r="EU16" s="104">
        <v>235947</v>
      </c>
      <c r="EV16" s="104"/>
      <c r="EW16" s="150">
        <f t="shared" si="46"/>
        <v>235947</v>
      </c>
      <c r="EX16" s="179">
        <v>13197</v>
      </c>
      <c r="EY16" s="179"/>
      <c r="EZ16" s="150">
        <f t="shared" si="47"/>
        <v>13197</v>
      </c>
      <c r="FA16" s="104">
        <v>12769</v>
      </c>
      <c r="FB16" s="104"/>
      <c r="FC16" s="150">
        <f t="shared" si="48"/>
        <v>12769</v>
      </c>
      <c r="FD16" s="179">
        <v>9914</v>
      </c>
      <c r="FE16" s="179"/>
      <c r="FF16" s="150">
        <f t="shared" si="49"/>
        <v>9914</v>
      </c>
      <c r="FG16" s="104">
        <v>8631</v>
      </c>
      <c r="FH16" s="104"/>
      <c r="FI16" s="150">
        <f t="shared" si="50"/>
        <v>8631</v>
      </c>
      <c r="FJ16" s="179">
        <v>10098</v>
      </c>
      <c r="FK16" s="179"/>
      <c r="FL16" s="150">
        <f t="shared" si="51"/>
        <v>10098</v>
      </c>
      <c r="FM16" s="104">
        <v>19640</v>
      </c>
      <c r="FN16" s="104">
        <v>5085</v>
      </c>
      <c r="FO16" s="150">
        <f t="shared" si="52"/>
        <v>24725</v>
      </c>
      <c r="FP16" s="179">
        <v>33893</v>
      </c>
      <c r="FQ16" s="179"/>
      <c r="FR16" s="150">
        <f t="shared" si="53"/>
        <v>33893</v>
      </c>
      <c r="FS16" s="104">
        <v>3903</v>
      </c>
      <c r="FT16" s="104"/>
      <c r="FU16" s="150">
        <f t="shared" si="54"/>
        <v>3903</v>
      </c>
      <c r="FV16" s="179">
        <v>10140</v>
      </c>
      <c r="FW16" s="179"/>
      <c r="FX16" s="150">
        <f t="shared" si="55"/>
        <v>10140</v>
      </c>
      <c r="FY16" s="104">
        <v>11189</v>
      </c>
      <c r="FZ16" s="104"/>
      <c r="GA16" s="150">
        <f t="shared" si="56"/>
        <v>11189</v>
      </c>
      <c r="GB16" s="179">
        <v>15614</v>
      </c>
      <c r="GC16" s="179"/>
      <c r="GD16" s="150">
        <f t="shared" si="57"/>
        <v>15614</v>
      </c>
      <c r="GE16" s="104">
        <v>5824</v>
      </c>
      <c r="GF16" s="104"/>
      <c r="GG16" s="150">
        <f t="shared" si="58"/>
        <v>5824</v>
      </c>
      <c r="GH16" s="179">
        <v>32898</v>
      </c>
      <c r="GI16" s="179"/>
      <c r="GJ16" s="150">
        <f t="shared" si="59"/>
        <v>32898</v>
      </c>
      <c r="GK16" s="104">
        <v>5776</v>
      </c>
      <c r="GL16" s="104"/>
      <c r="GM16" s="150">
        <f t="shared" si="60"/>
        <v>5776</v>
      </c>
      <c r="GN16" s="179">
        <v>38220</v>
      </c>
      <c r="GO16" s="179"/>
      <c r="GP16" s="150">
        <f t="shared" si="61"/>
        <v>38220</v>
      </c>
      <c r="GQ16" s="104">
        <v>5660</v>
      </c>
      <c r="GR16" s="104"/>
      <c r="GS16" s="150">
        <f t="shared" si="62"/>
        <v>5660</v>
      </c>
      <c r="GT16" s="179">
        <v>14634</v>
      </c>
      <c r="GU16" s="179"/>
      <c r="GV16" s="150">
        <f t="shared" si="63"/>
        <v>14634</v>
      </c>
      <c r="GW16" s="104">
        <v>7736</v>
      </c>
      <c r="GX16" s="104"/>
      <c r="GY16" s="150">
        <f t="shared" si="86"/>
        <v>7736</v>
      </c>
      <c r="GZ16" s="179">
        <v>13062</v>
      </c>
      <c r="HA16" s="179"/>
      <c r="HB16" s="150">
        <f t="shared" si="64"/>
        <v>13062</v>
      </c>
      <c r="HC16" s="104">
        <v>23817</v>
      </c>
      <c r="HD16" s="104"/>
      <c r="HE16" s="150">
        <f t="shared" si="65"/>
        <v>23817</v>
      </c>
      <c r="HF16" s="179">
        <v>7181</v>
      </c>
      <c r="HG16" s="179"/>
      <c r="HH16" s="150">
        <f t="shared" si="66"/>
        <v>7181</v>
      </c>
      <c r="HI16" s="104">
        <v>18061</v>
      </c>
      <c r="HJ16" s="104"/>
      <c r="HK16" s="150">
        <f t="shared" si="67"/>
        <v>18061</v>
      </c>
      <c r="HL16" s="179">
        <v>2757</v>
      </c>
      <c r="HM16" s="179"/>
      <c r="HN16" s="150">
        <f t="shared" si="68"/>
        <v>2757</v>
      </c>
      <c r="HO16" s="104">
        <v>6818</v>
      </c>
      <c r="HP16" s="104"/>
      <c r="HQ16" s="150">
        <f t="shared" si="69"/>
        <v>6818</v>
      </c>
      <c r="HR16" s="179">
        <v>9272</v>
      </c>
      <c r="HS16" s="179"/>
      <c r="HT16" s="150">
        <f t="shared" si="70"/>
        <v>9272</v>
      </c>
      <c r="HU16" s="104">
        <v>9508</v>
      </c>
      <c r="HV16" s="104"/>
      <c r="HW16" s="150">
        <f t="shared" si="71"/>
        <v>9508</v>
      </c>
      <c r="HX16" s="179">
        <v>6933</v>
      </c>
      <c r="HY16" s="179"/>
      <c r="HZ16" s="150">
        <f t="shared" si="72"/>
        <v>6933</v>
      </c>
      <c r="IA16" s="104">
        <v>20937</v>
      </c>
      <c r="IB16" s="104"/>
      <c r="IC16" s="150">
        <f t="shared" si="73"/>
        <v>20937</v>
      </c>
      <c r="ID16" s="179">
        <v>5843</v>
      </c>
      <c r="IE16" s="179"/>
      <c r="IF16" s="150">
        <f t="shared" si="74"/>
        <v>5843</v>
      </c>
      <c r="IG16" s="200"/>
      <c r="IH16" s="200"/>
      <c r="II16" s="206"/>
      <c r="IJ16" s="179">
        <v>7045</v>
      </c>
      <c r="IK16" s="179"/>
      <c r="IL16" s="150">
        <f t="shared" si="87"/>
        <v>7045</v>
      </c>
      <c r="IM16" s="104">
        <v>56915</v>
      </c>
      <c r="IN16" s="104"/>
      <c r="IO16" s="150">
        <f t="shared" si="75"/>
        <v>56915</v>
      </c>
      <c r="IP16" s="179">
        <v>11269</v>
      </c>
      <c r="IQ16" s="179"/>
      <c r="IR16" s="150">
        <f t="shared" si="76"/>
        <v>11269</v>
      </c>
      <c r="IS16" s="104">
        <v>8180</v>
      </c>
      <c r="IT16" s="104"/>
      <c r="IU16" s="150">
        <f t="shared" si="77"/>
        <v>8180</v>
      </c>
      <c r="IV16" s="179">
        <v>11287</v>
      </c>
      <c r="IW16" s="179"/>
      <c r="IX16" s="150">
        <f t="shared" si="78"/>
        <v>11287</v>
      </c>
      <c r="IY16" s="104">
        <v>16427</v>
      </c>
      <c r="IZ16" s="104"/>
      <c r="JA16" s="150">
        <f t="shared" si="79"/>
        <v>16427</v>
      </c>
      <c r="JB16" s="179">
        <v>27312</v>
      </c>
      <c r="JC16" s="179"/>
      <c r="JD16" s="150">
        <f t="shared" si="80"/>
        <v>27312</v>
      </c>
      <c r="JE16" s="104">
        <v>16310</v>
      </c>
      <c r="JF16" s="161"/>
      <c r="JG16" s="150">
        <f t="shared" si="81"/>
        <v>16310</v>
      </c>
      <c r="JH16" s="164"/>
      <c r="JI16" s="115"/>
      <c r="JJ16" s="217" t="s">
        <v>478</v>
      </c>
      <c r="JK16" s="217" t="s">
        <v>478</v>
      </c>
      <c r="JL16" s="217" t="s">
        <v>478</v>
      </c>
      <c r="JM16" s="217" t="s">
        <v>478</v>
      </c>
      <c r="JN16" s="217" t="s">
        <v>478</v>
      </c>
      <c r="JO16" s="217" t="s">
        <v>478</v>
      </c>
      <c r="JP16" s="217" t="s">
        <v>478</v>
      </c>
      <c r="JQ16" s="217" t="s">
        <v>478</v>
      </c>
      <c r="JR16" s="217" t="s">
        <v>478</v>
      </c>
      <c r="JS16" s="217" t="s">
        <v>478</v>
      </c>
      <c r="JT16" s="217" t="s">
        <v>478</v>
      </c>
      <c r="JU16" s="217" t="s">
        <v>478</v>
      </c>
      <c r="JV16" s="217" t="s">
        <v>478</v>
      </c>
      <c r="JW16" s="217" t="s">
        <v>478</v>
      </c>
      <c r="JX16" s="217" t="s">
        <v>478</v>
      </c>
      <c r="JY16" s="217" t="s">
        <v>478</v>
      </c>
      <c r="JZ16" s="217" t="s">
        <v>478</v>
      </c>
      <c r="KA16" s="217" t="s">
        <v>478</v>
      </c>
      <c r="KB16" s="217" t="s">
        <v>478</v>
      </c>
      <c r="KC16" s="217" t="s">
        <v>478</v>
      </c>
      <c r="KD16" s="217" t="s">
        <v>478</v>
      </c>
      <c r="KE16" s="217" t="s">
        <v>478</v>
      </c>
      <c r="KF16" s="217" t="s">
        <v>478</v>
      </c>
      <c r="KG16" s="217" t="s">
        <v>478</v>
      </c>
      <c r="KH16" s="217" t="s">
        <v>478</v>
      </c>
      <c r="KI16" s="217" t="s">
        <v>478</v>
      </c>
      <c r="KJ16" s="217" t="s">
        <v>478</v>
      </c>
      <c r="KK16" s="217" t="s">
        <v>478</v>
      </c>
      <c r="KL16" s="217"/>
      <c r="KM16" s="217" t="s">
        <v>478</v>
      </c>
      <c r="KN16" s="217" t="s">
        <v>478</v>
      </c>
      <c r="KO16" s="217" t="s">
        <v>478</v>
      </c>
      <c r="KP16" s="217" t="s">
        <v>478</v>
      </c>
      <c r="KQ16" s="217" t="s">
        <v>478</v>
      </c>
      <c r="KR16" s="217" t="s">
        <v>478</v>
      </c>
      <c r="KS16" s="217" t="s">
        <v>478</v>
      </c>
      <c r="KT16" s="217" t="s">
        <v>478</v>
      </c>
      <c r="KU16" s="217" t="s">
        <v>478</v>
      </c>
      <c r="KV16" s="217" t="s">
        <v>478</v>
      </c>
      <c r="KW16" s="217" t="s">
        <v>478</v>
      </c>
      <c r="KX16" s="217" t="s">
        <v>478</v>
      </c>
      <c r="KY16" s="217" t="s">
        <v>478</v>
      </c>
      <c r="KZ16" s="217" t="s">
        <v>478</v>
      </c>
      <c r="LA16" s="217" t="s">
        <v>478</v>
      </c>
      <c r="LB16" s="217"/>
      <c r="LC16" s="217" t="s">
        <v>478</v>
      </c>
      <c r="LD16" s="217" t="s">
        <v>478</v>
      </c>
      <c r="LE16" s="217" t="s">
        <v>478</v>
      </c>
      <c r="LF16" s="217" t="s">
        <v>478</v>
      </c>
      <c r="LG16" s="217" t="s">
        <v>478</v>
      </c>
      <c r="LH16" s="217" t="s">
        <v>478</v>
      </c>
      <c r="LI16" s="217" t="s">
        <v>478</v>
      </c>
      <c r="LJ16" s="217" t="s">
        <v>478</v>
      </c>
      <c r="LK16" s="217" t="s">
        <v>478</v>
      </c>
      <c r="LL16" s="217" t="s">
        <v>478</v>
      </c>
      <c r="LM16" s="217" t="s">
        <v>478</v>
      </c>
      <c r="LN16" s="217" t="s">
        <v>478</v>
      </c>
      <c r="LO16" s="217" t="s">
        <v>478</v>
      </c>
      <c r="LP16" s="217" t="s">
        <v>478</v>
      </c>
      <c r="LQ16" s="217" t="s">
        <v>478</v>
      </c>
      <c r="LR16" s="217" t="s">
        <v>478</v>
      </c>
      <c r="LS16" s="217" t="s">
        <v>478</v>
      </c>
      <c r="LT16" s="217" t="s">
        <v>478</v>
      </c>
      <c r="LU16" s="217" t="s">
        <v>478</v>
      </c>
      <c r="LV16" s="217" t="s">
        <v>478</v>
      </c>
      <c r="LW16" s="217" t="s">
        <v>478</v>
      </c>
      <c r="LX16" s="217" t="s">
        <v>478</v>
      </c>
      <c r="LY16" s="217" t="s">
        <v>478</v>
      </c>
      <c r="LZ16" s="217" t="s">
        <v>478</v>
      </c>
      <c r="MA16" s="217" t="s">
        <v>478</v>
      </c>
      <c r="MB16" s="217" t="s">
        <v>478</v>
      </c>
      <c r="MC16" s="217" t="s">
        <v>478</v>
      </c>
      <c r="MD16" s="217" t="s">
        <v>478</v>
      </c>
      <c r="ME16" s="217" t="s">
        <v>478</v>
      </c>
      <c r="MF16" s="217" t="s">
        <v>478</v>
      </c>
      <c r="MG16" s="217" t="s">
        <v>478</v>
      </c>
      <c r="MH16" s="217" t="s">
        <v>478</v>
      </c>
      <c r="MI16" s="217" t="s">
        <v>478</v>
      </c>
      <c r="MJ16" s="217" t="s">
        <v>478</v>
      </c>
      <c r="MK16" s="217" t="s">
        <v>478</v>
      </c>
      <c r="ML16" s="217" t="s">
        <v>478</v>
      </c>
      <c r="MM16" s="217" t="s">
        <v>478</v>
      </c>
      <c r="MN16" s="217" t="s">
        <v>478</v>
      </c>
      <c r="MO16" s="217" t="s">
        <v>478</v>
      </c>
      <c r="MP16" s="217" t="s">
        <v>478</v>
      </c>
      <c r="MQ16" s="217" t="s">
        <v>478</v>
      </c>
      <c r="MR16" s="128">
        <f>(COUNTIF(JJ16:MQ16,MQ57)/87)</f>
        <v>0</v>
      </c>
      <c r="MS16" s="111">
        <f>(COUNTIF(JJ16:MQ16,MT58)/87)</f>
        <v>0</v>
      </c>
      <c r="MT16" s="188">
        <f>SUM(MR16:MS16)</f>
        <v>0</v>
      </c>
      <c r="MW16" s="128"/>
    </row>
    <row r="17" spans="1:361" s="127" customFormat="1" ht="15">
      <c r="A17" s="137" t="s">
        <v>85</v>
      </c>
      <c r="B17" s="138">
        <v>155027</v>
      </c>
      <c r="C17" s="144">
        <v>800</v>
      </c>
      <c r="D17" s="145" t="s">
        <v>475</v>
      </c>
      <c r="E17" s="139" t="s">
        <v>26</v>
      </c>
      <c r="F17" s="146">
        <v>43555</v>
      </c>
      <c r="G17" s="125"/>
      <c r="H17" s="125"/>
      <c r="I17" s="125">
        <f t="shared" si="2"/>
        <v>0</v>
      </c>
      <c r="J17" s="151"/>
      <c r="K17" s="151"/>
      <c r="L17" s="150">
        <f t="shared" si="3"/>
        <v>0</v>
      </c>
      <c r="M17" s="125"/>
      <c r="N17" s="125"/>
      <c r="O17" s="150">
        <f t="shared" si="82"/>
        <v>0</v>
      </c>
      <c r="P17" s="151"/>
      <c r="Q17" s="151"/>
      <c r="R17" s="150">
        <f t="shared" si="83"/>
        <v>0</v>
      </c>
      <c r="S17" s="125"/>
      <c r="T17" s="125"/>
      <c r="U17" s="150">
        <f t="shared" si="4"/>
        <v>0</v>
      </c>
      <c r="V17" s="151"/>
      <c r="W17" s="151"/>
      <c r="X17" s="150">
        <f t="shared" si="5"/>
        <v>0</v>
      </c>
      <c r="Y17" s="125"/>
      <c r="Z17" s="125"/>
      <c r="AA17" s="150">
        <f t="shared" si="6"/>
        <v>0</v>
      </c>
      <c r="AB17" s="151"/>
      <c r="AC17" s="151"/>
      <c r="AD17" s="150">
        <f t="shared" si="7"/>
        <v>0</v>
      </c>
      <c r="AE17" s="125"/>
      <c r="AF17" s="125"/>
      <c r="AG17" s="150">
        <f t="shared" si="8"/>
        <v>0</v>
      </c>
      <c r="AH17" s="151"/>
      <c r="AI17" s="151"/>
      <c r="AJ17" s="150">
        <f t="shared" si="9"/>
        <v>0</v>
      </c>
      <c r="AK17" s="125"/>
      <c r="AL17" s="125"/>
      <c r="AM17" s="150">
        <f t="shared" si="10"/>
        <v>0</v>
      </c>
      <c r="AN17" s="151"/>
      <c r="AO17" s="151"/>
      <c r="AP17" s="150">
        <f t="shared" si="11"/>
        <v>0</v>
      </c>
      <c r="AQ17" s="125"/>
      <c r="AR17" s="125"/>
      <c r="AS17" s="150">
        <f t="shared" si="12"/>
        <v>0</v>
      </c>
      <c r="AT17" s="151"/>
      <c r="AU17" s="151"/>
      <c r="AV17" s="150">
        <f t="shared" si="13"/>
        <v>0</v>
      </c>
      <c r="AW17" s="125"/>
      <c r="AX17" s="125"/>
      <c r="AY17" s="150">
        <f t="shared" si="14"/>
        <v>0</v>
      </c>
      <c r="AZ17" s="151"/>
      <c r="BA17" s="151"/>
      <c r="BB17" s="150">
        <f t="shared" si="15"/>
        <v>0</v>
      </c>
      <c r="BC17" s="125"/>
      <c r="BD17" s="125"/>
      <c r="BE17" s="150">
        <f t="shared" si="16"/>
        <v>0</v>
      </c>
      <c r="BF17" s="151"/>
      <c r="BG17" s="151"/>
      <c r="BH17" s="150">
        <f t="shared" si="17"/>
        <v>0</v>
      </c>
      <c r="BI17" s="125"/>
      <c r="BJ17" s="125"/>
      <c r="BK17" s="150">
        <f t="shared" si="18"/>
        <v>0</v>
      </c>
      <c r="BL17" s="151"/>
      <c r="BM17" s="151"/>
      <c r="BN17" s="150">
        <f t="shared" si="19"/>
        <v>0</v>
      </c>
      <c r="BO17" s="125"/>
      <c r="BP17" s="125"/>
      <c r="BQ17" s="150">
        <f t="shared" si="20"/>
        <v>0</v>
      </c>
      <c r="BR17" s="151"/>
      <c r="BS17" s="151"/>
      <c r="BT17" s="150">
        <f t="shared" si="21"/>
        <v>0</v>
      </c>
      <c r="BU17" s="125"/>
      <c r="BV17" s="125"/>
      <c r="BW17" s="150">
        <f t="shared" si="22"/>
        <v>0</v>
      </c>
      <c r="BX17" s="151"/>
      <c r="BY17" s="151"/>
      <c r="BZ17" s="150">
        <f t="shared" si="23"/>
        <v>0</v>
      </c>
      <c r="CA17" s="125"/>
      <c r="CB17" s="125"/>
      <c r="CC17" s="150">
        <f t="shared" si="24"/>
        <v>0</v>
      </c>
      <c r="CD17" s="151"/>
      <c r="CE17" s="151"/>
      <c r="CF17" s="150">
        <f t="shared" si="25"/>
        <v>0</v>
      </c>
      <c r="CG17" s="125"/>
      <c r="CH17" s="125"/>
      <c r="CI17" s="150">
        <f t="shared" si="26"/>
        <v>0</v>
      </c>
      <c r="CJ17" s="151"/>
      <c r="CK17" s="151"/>
      <c r="CL17" s="150">
        <f t="shared" si="27"/>
        <v>0</v>
      </c>
      <c r="CM17" s="125"/>
      <c r="CN17" s="125"/>
      <c r="CO17" s="150">
        <f t="shared" si="28"/>
        <v>0</v>
      </c>
      <c r="CP17" s="151"/>
      <c r="CQ17" s="151"/>
      <c r="CR17" s="150">
        <f t="shared" si="29"/>
        <v>0</v>
      </c>
      <c r="CS17" s="125"/>
      <c r="CT17" s="125"/>
      <c r="CU17" s="150">
        <f t="shared" si="30"/>
        <v>0</v>
      </c>
      <c r="CV17" s="151"/>
      <c r="CW17" s="151"/>
      <c r="CX17" s="150">
        <f t="shared" si="31"/>
        <v>0</v>
      </c>
      <c r="CY17" s="125"/>
      <c r="CZ17" s="125"/>
      <c r="DA17" s="150">
        <f t="shared" si="32"/>
        <v>0</v>
      </c>
      <c r="DB17" s="151"/>
      <c r="DC17" s="151"/>
      <c r="DD17" s="150">
        <f t="shared" si="84"/>
        <v>0</v>
      </c>
      <c r="DE17" s="125"/>
      <c r="DF17" s="125"/>
      <c r="DG17" s="150">
        <f t="shared" si="33"/>
        <v>0</v>
      </c>
      <c r="DH17" s="151"/>
      <c r="DI17" s="151"/>
      <c r="DJ17" s="150">
        <f t="shared" si="34"/>
        <v>0</v>
      </c>
      <c r="DK17" s="125"/>
      <c r="DL17" s="125"/>
      <c r="DM17" s="150">
        <f t="shared" si="35"/>
        <v>0</v>
      </c>
      <c r="DN17" s="151"/>
      <c r="DO17" s="151"/>
      <c r="DP17" s="150">
        <f t="shared" si="36"/>
        <v>0</v>
      </c>
      <c r="DQ17" s="125"/>
      <c r="DR17" s="125"/>
      <c r="DS17" s="150">
        <f t="shared" si="37"/>
        <v>0</v>
      </c>
      <c r="DT17" s="151"/>
      <c r="DU17" s="151"/>
      <c r="DV17" s="150">
        <f t="shared" si="38"/>
        <v>0</v>
      </c>
      <c r="DW17" s="125"/>
      <c r="DX17" s="125"/>
      <c r="DY17" s="150">
        <f t="shared" si="85"/>
        <v>0</v>
      </c>
      <c r="DZ17" s="151"/>
      <c r="EA17" s="151"/>
      <c r="EB17" s="150">
        <f t="shared" si="39"/>
        <v>0</v>
      </c>
      <c r="EC17" s="125"/>
      <c r="ED17" s="125"/>
      <c r="EE17" s="150">
        <f t="shared" si="40"/>
        <v>0</v>
      </c>
      <c r="EF17" s="151"/>
      <c r="EG17" s="151"/>
      <c r="EH17" s="150">
        <f t="shared" si="41"/>
        <v>0</v>
      </c>
      <c r="EI17" s="125"/>
      <c r="EJ17" s="125"/>
      <c r="EK17" s="150">
        <f t="shared" si="42"/>
        <v>0</v>
      </c>
      <c r="EL17" s="151"/>
      <c r="EM17" s="151"/>
      <c r="EN17" s="150">
        <f t="shared" si="43"/>
        <v>0</v>
      </c>
      <c r="EO17" s="125"/>
      <c r="EP17" s="125"/>
      <c r="EQ17" s="150">
        <f t="shared" si="44"/>
        <v>0</v>
      </c>
      <c r="ER17" s="151"/>
      <c r="ES17" s="151"/>
      <c r="ET17" s="150">
        <f t="shared" si="45"/>
        <v>0</v>
      </c>
      <c r="EU17" s="125">
        <v>223715</v>
      </c>
      <c r="EV17" s="125">
        <v>111858</v>
      </c>
      <c r="EW17" s="150">
        <f t="shared" si="46"/>
        <v>335573</v>
      </c>
      <c r="EX17" s="151"/>
      <c r="EY17" s="151"/>
      <c r="EZ17" s="150">
        <f t="shared" si="47"/>
        <v>0</v>
      </c>
      <c r="FA17" s="125"/>
      <c r="FB17" s="125"/>
      <c r="FC17" s="150">
        <f t="shared" si="48"/>
        <v>0</v>
      </c>
      <c r="FD17" s="151"/>
      <c r="FE17" s="151"/>
      <c r="FF17" s="150">
        <f t="shared" si="49"/>
        <v>0</v>
      </c>
      <c r="FG17" s="125"/>
      <c r="FH17" s="125"/>
      <c r="FI17" s="150">
        <f t="shared" si="50"/>
        <v>0</v>
      </c>
      <c r="FJ17" s="151"/>
      <c r="FK17" s="151"/>
      <c r="FL17" s="150">
        <f t="shared" si="51"/>
        <v>0</v>
      </c>
      <c r="FM17" s="125"/>
      <c r="FN17" s="125"/>
      <c r="FO17" s="150">
        <f t="shared" si="52"/>
        <v>0</v>
      </c>
      <c r="FP17" s="151"/>
      <c r="FQ17" s="151"/>
      <c r="FR17" s="150">
        <f t="shared" si="53"/>
        <v>0</v>
      </c>
      <c r="FS17" s="125"/>
      <c r="FT17" s="125"/>
      <c r="FU17" s="150">
        <f t="shared" si="54"/>
        <v>0</v>
      </c>
      <c r="FV17" s="151"/>
      <c r="FW17" s="151"/>
      <c r="FX17" s="150">
        <f t="shared" si="55"/>
        <v>0</v>
      </c>
      <c r="FY17" s="125"/>
      <c r="FZ17" s="125"/>
      <c r="GA17" s="150">
        <f t="shared" si="56"/>
        <v>0</v>
      </c>
      <c r="GB17" s="151"/>
      <c r="GC17" s="151"/>
      <c r="GD17" s="150">
        <f t="shared" si="57"/>
        <v>0</v>
      </c>
      <c r="GE17" s="125"/>
      <c r="GF17" s="125"/>
      <c r="GG17" s="150">
        <f t="shared" si="58"/>
        <v>0</v>
      </c>
      <c r="GH17" s="151"/>
      <c r="GI17" s="151"/>
      <c r="GJ17" s="150">
        <f t="shared" si="59"/>
        <v>0</v>
      </c>
      <c r="GK17" s="125"/>
      <c r="GL17" s="125"/>
      <c r="GM17" s="150">
        <f t="shared" si="60"/>
        <v>0</v>
      </c>
      <c r="GN17" s="151"/>
      <c r="GO17" s="151"/>
      <c r="GP17" s="150">
        <f t="shared" si="61"/>
        <v>0</v>
      </c>
      <c r="GQ17" s="125"/>
      <c r="GR17" s="125"/>
      <c r="GS17" s="150">
        <f t="shared" si="62"/>
        <v>0</v>
      </c>
      <c r="GT17" s="151"/>
      <c r="GU17" s="151"/>
      <c r="GV17" s="150">
        <f t="shared" si="63"/>
        <v>0</v>
      </c>
      <c r="GW17" s="125"/>
      <c r="GX17" s="125"/>
      <c r="GY17" s="150">
        <f t="shared" si="86"/>
        <v>0</v>
      </c>
      <c r="GZ17" s="151"/>
      <c r="HA17" s="151"/>
      <c r="HB17" s="150">
        <f t="shared" si="64"/>
        <v>0</v>
      </c>
      <c r="HC17" s="125"/>
      <c r="HD17" s="125"/>
      <c r="HE17" s="150">
        <f t="shared" si="65"/>
        <v>0</v>
      </c>
      <c r="HF17" s="151"/>
      <c r="HG17" s="151"/>
      <c r="HH17" s="150">
        <f t="shared" si="66"/>
        <v>0</v>
      </c>
      <c r="HI17" s="125"/>
      <c r="HJ17" s="125"/>
      <c r="HK17" s="150">
        <f t="shared" si="67"/>
        <v>0</v>
      </c>
      <c r="HL17" s="151"/>
      <c r="HM17" s="151"/>
      <c r="HN17" s="150">
        <f t="shared" si="68"/>
        <v>0</v>
      </c>
      <c r="HO17" s="125"/>
      <c r="HP17" s="125"/>
      <c r="HQ17" s="150">
        <f t="shared" si="69"/>
        <v>0</v>
      </c>
      <c r="HR17" s="151"/>
      <c r="HS17" s="151"/>
      <c r="HT17" s="150">
        <f t="shared" si="70"/>
        <v>0</v>
      </c>
      <c r="HU17" s="125"/>
      <c r="HV17" s="125"/>
      <c r="HW17" s="150">
        <f t="shared" si="71"/>
        <v>0</v>
      </c>
      <c r="HX17" s="151"/>
      <c r="HY17" s="151"/>
      <c r="HZ17" s="150">
        <f t="shared" si="72"/>
        <v>0</v>
      </c>
      <c r="IA17" s="125"/>
      <c r="IB17" s="125"/>
      <c r="IC17" s="150">
        <f t="shared" si="73"/>
        <v>0</v>
      </c>
      <c r="ID17" s="151"/>
      <c r="IE17" s="151"/>
      <c r="IF17" s="150">
        <f t="shared" si="74"/>
        <v>0</v>
      </c>
      <c r="IG17" s="206"/>
      <c r="IH17" s="206"/>
      <c r="II17" s="206"/>
      <c r="IJ17" s="151"/>
      <c r="IK17" s="151"/>
      <c r="IL17" s="150">
        <f t="shared" si="87"/>
        <v>0</v>
      </c>
      <c r="IM17" s="125"/>
      <c r="IN17" s="125"/>
      <c r="IO17" s="150">
        <f t="shared" si="75"/>
        <v>0</v>
      </c>
      <c r="IP17" s="151"/>
      <c r="IQ17" s="151"/>
      <c r="IR17" s="150">
        <f t="shared" si="76"/>
        <v>0</v>
      </c>
      <c r="IS17" s="125"/>
      <c r="IT17" s="125"/>
      <c r="IU17" s="150">
        <f t="shared" si="77"/>
        <v>0</v>
      </c>
      <c r="IV17" s="151"/>
      <c r="IW17" s="151"/>
      <c r="IX17" s="150">
        <f t="shared" si="78"/>
        <v>0</v>
      </c>
      <c r="IY17" s="125"/>
      <c r="IZ17" s="125"/>
      <c r="JA17" s="150">
        <f t="shared" si="79"/>
        <v>0</v>
      </c>
      <c r="JB17" s="151"/>
      <c r="JC17" s="151"/>
      <c r="JD17" s="150">
        <f t="shared" si="80"/>
        <v>0</v>
      </c>
      <c r="JE17" s="125"/>
      <c r="JF17" s="125"/>
      <c r="JG17" s="150">
        <f t="shared" si="81"/>
        <v>0</v>
      </c>
      <c r="JH17" s="164"/>
      <c r="JI17" s="115"/>
      <c r="JJ17" s="216"/>
      <c r="JK17" s="216"/>
      <c r="JL17" s="216"/>
      <c r="JM17" s="216"/>
      <c r="JN17" s="214"/>
      <c r="JO17" s="216"/>
      <c r="JP17" s="216"/>
      <c r="JQ17" s="216"/>
      <c r="JR17" s="216"/>
      <c r="JS17" s="216"/>
      <c r="JT17" s="216"/>
      <c r="JU17" s="216"/>
      <c r="JV17" s="216"/>
      <c r="JW17" s="216"/>
      <c r="JX17" s="216"/>
      <c r="JY17" s="216"/>
      <c r="JZ17" s="216"/>
      <c r="KA17" s="216"/>
      <c r="KB17" s="216"/>
      <c r="KC17" s="216"/>
      <c r="KD17" s="216"/>
      <c r="KE17" s="216"/>
      <c r="KF17" s="216"/>
      <c r="KG17" s="216"/>
      <c r="KH17" s="216"/>
      <c r="KI17" s="216"/>
      <c r="KJ17" s="216"/>
      <c r="KK17" s="216"/>
      <c r="KL17" s="216"/>
      <c r="KM17" s="216"/>
      <c r="KN17" s="216"/>
      <c r="KO17" s="216"/>
      <c r="KP17" s="216"/>
      <c r="KQ17" s="216"/>
      <c r="KR17" s="216"/>
      <c r="KS17" s="216"/>
      <c r="KT17" s="216"/>
      <c r="KU17" s="216"/>
      <c r="KV17" s="216"/>
      <c r="KW17" s="216"/>
      <c r="KX17" s="216"/>
      <c r="KY17" s="216"/>
      <c r="KZ17" s="216"/>
      <c r="LA17" s="216"/>
      <c r="LB17" s="216"/>
      <c r="LC17" s="216"/>
      <c r="LD17" s="216"/>
      <c r="LE17" s="216"/>
      <c r="LF17" s="216"/>
      <c r="LG17" s="216"/>
      <c r="LH17" s="216"/>
      <c r="LI17" s="216"/>
      <c r="LJ17" s="216"/>
      <c r="LK17" s="216"/>
      <c r="LL17" s="216"/>
      <c r="LM17" s="216"/>
      <c r="LN17" s="216"/>
      <c r="LO17" s="216"/>
      <c r="LP17" s="216"/>
      <c r="LQ17" s="216"/>
      <c r="LR17" s="216"/>
      <c r="LS17" s="216"/>
      <c r="LT17" s="216"/>
      <c r="LU17" s="216"/>
      <c r="LV17" s="216"/>
      <c r="LW17" s="216"/>
      <c r="LX17" s="216"/>
      <c r="LY17" s="216"/>
      <c r="LZ17" s="216"/>
      <c r="MA17" s="216"/>
      <c r="MB17" s="216"/>
      <c r="MC17" s="216"/>
      <c r="MD17" s="216"/>
      <c r="ME17" s="216"/>
      <c r="MF17" s="216"/>
      <c r="MG17" s="216"/>
      <c r="MH17" s="216"/>
      <c r="MI17" s="216"/>
      <c r="MJ17" s="216"/>
      <c r="MK17" s="216"/>
      <c r="ML17" s="216"/>
      <c r="MM17" s="216"/>
      <c r="MN17" s="216"/>
      <c r="MO17" s="216"/>
      <c r="MP17" s="216"/>
      <c r="MQ17" s="216"/>
      <c r="MR17" s="128">
        <f>1-(COUNTIF(JJ17:MQ17,MQ41)/87)-(COUNTIF(JJ17:MQ17,MQ42)/87)</f>
        <v>1</v>
      </c>
      <c r="MW17" s="128"/>
    </row>
    <row r="18" spans="1:361" s="127" customFormat="1" ht="30" customHeight="1">
      <c r="A18" s="142" t="s">
        <v>451</v>
      </c>
      <c r="B18" s="147">
        <v>159320</v>
      </c>
      <c r="C18" s="144">
        <v>800</v>
      </c>
      <c r="D18" s="145" t="s">
        <v>475</v>
      </c>
      <c r="E18" s="145" t="s">
        <v>19</v>
      </c>
      <c r="F18" s="146">
        <v>43555</v>
      </c>
      <c r="G18" s="187">
        <v>10266</v>
      </c>
      <c r="H18" s="187"/>
      <c r="I18" s="125">
        <f t="shared" si="2"/>
        <v>10266</v>
      </c>
      <c r="J18" s="187">
        <v>34437</v>
      </c>
      <c r="K18" s="187"/>
      <c r="L18" s="150">
        <f t="shared" si="3"/>
        <v>34437</v>
      </c>
      <c r="M18" s="187">
        <v>13000</v>
      </c>
      <c r="N18" s="187"/>
      <c r="O18" s="150">
        <f t="shared" si="82"/>
        <v>13000</v>
      </c>
      <c r="P18" s="187">
        <v>18977</v>
      </c>
      <c r="Q18" s="187"/>
      <c r="R18" s="150">
        <f t="shared" si="83"/>
        <v>18977</v>
      </c>
      <c r="S18" s="187">
        <v>10416</v>
      </c>
      <c r="T18" s="187"/>
      <c r="U18" s="150">
        <f t="shared" si="4"/>
        <v>10416</v>
      </c>
      <c r="V18" s="187">
        <v>90268</v>
      </c>
      <c r="W18" s="187"/>
      <c r="X18" s="150">
        <f t="shared" si="5"/>
        <v>90268</v>
      </c>
      <c r="Y18" s="187">
        <v>6610</v>
      </c>
      <c r="Z18" s="187"/>
      <c r="AA18" s="150">
        <f t="shared" si="6"/>
        <v>6610</v>
      </c>
      <c r="AB18" s="187">
        <v>8051</v>
      </c>
      <c r="AC18" s="187"/>
      <c r="AD18" s="150">
        <f t="shared" si="7"/>
        <v>8051</v>
      </c>
      <c r="AE18" s="187">
        <v>11796</v>
      </c>
      <c r="AF18" s="187"/>
      <c r="AG18" s="150">
        <f t="shared" si="8"/>
        <v>11796</v>
      </c>
      <c r="AH18" s="187">
        <v>42879</v>
      </c>
      <c r="AI18" s="187"/>
      <c r="AJ18" s="150">
        <f t="shared" si="9"/>
        <v>42879</v>
      </c>
      <c r="AK18" s="187">
        <v>27681</v>
      </c>
      <c r="AL18" s="187"/>
      <c r="AM18" s="150">
        <f t="shared" si="10"/>
        <v>27681</v>
      </c>
      <c r="AN18" s="187">
        <v>165302</v>
      </c>
      <c r="AO18" s="187"/>
      <c r="AP18" s="150">
        <f t="shared" si="11"/>
        <v>165302</v>
      </c>
      <c r="AQ18" s="187">
        <v>30102</v>
      </c>
      <c r="AR18" s="187"/>
      <c r="AS18" s="150">
        <f t="shared" si="12"/>
        <v>30102</v>
      </c>
      <c r="AT18" s="187">
        <v>17455</v>
      </c>
      <c r="AU18" s="187"/>
      <c r="AV18" s="150">
        <f t="shared" si="13"/>
        <v>17455</v>
      </c>
      <c r="AW18" s="187">
        <v>7237</v>
      </c>
      <c r="AX18" s="187"/>
      <c r="AY18" s="150">
        <f t="shared" si="14"/>
        <v>7237</v>
      </c>
      <c r="AZ18" s="187">
        <v>8875</v>
      </c>
      <c r="BA18" s="187"/>
      <c r="BB18" s="150">
        <f t="shared" si="15"/>
        <v>8875</v>
      </c>
      <c r="BC18" s="187">
        <v>9537</v>
      </c>
      <c r="BD18" s="187"/>
      <c r="BE18" s="150">
        <f t="shared" si="16"/>
        <v>9537</v>
      </c>
      <c r="BF18" s="187">
        <v>21763</v>
      </c>
      <c r="BG18" s="187"/>
      <c r="BH18" s="150">
        <f t="shared" si="17"/>
        <v>21763</v>
      </c>
      <c r="BI18" s="187">
        <v>8215</v>
      </c>
      <c r="BJ18" s="187"/>
      <c r="BK18" s="150">
        <f t="shared" si="18"/>
        <v>8215</v>
      </c>
      <c r="BL18" s="187">
        <v>20400</v>
      </c>
      <c r="BM18" s="187"/>
      <c r="BN18" s="150">
        <f t="shared" si="19"/>
        <v>20400</v>
      </c>
      <c r="BO18" s="187">
        <v>20180</v>
      </c>
      <c r="BP18" s="187"/>
      <c r="BQ18" s="150">
        <f t="shared" si="20"/>
        <v>20180</v>
      </c>
      <c r="BR18" s="187">
        <v>43248</v>
      </c>
      <c r="BS18" s="187"/>
      <c r="BT18" s="150">
        <f t="shared" si="21"/>
        <v>43248</v>
      </c>
      <c r="BU18" s="187">
        <v>5671</v>
      </c>
      <c r="BV18" s="187"/>
      <c r="BW18" s="150">
        <f t="shared" si="22"/>
        <v>5671</v>
      </c>
      <c r="BX18" s="187">
        <v>38677</v>
      </c>
      <c r="BY18" s="187"/>
      <c r="BZ18" s="150">
        <f t="shared" si="23"/>
        <v>38677</v>
      </c>
      <c r="CA18" s="187">
        <v>6634</v>
      </c>
      <c r="CB18" s="187"/>
      <c r="CC18" s="150">
        <f t="shared" si="24"/>
        <v>6634</v>
      </c>
      <c r="CD18" s="187">
        <v>7520</v>
      </c>
      <c r="CE18" s="187"/>
      <c r="CF18" s="150">
        <f t="shared" si="25"/>
        <v>7520</v>
      </c>
      <c r="CG18" s="187">
        <v>24178</v>
      </c>
      <c r="CH18" s="187"/>
      <c r="CI18" s="150">
        <f t="shared" si="26"/>
        <v>24178</v>
      </c>
      <c r="CJ18" s="187">
        <v>13076</v>
      </c>
      <c r="CK18" s="187"/>
      <c r="CL18" s="150">
        <f t="shared" si="27"/>
        <v>13076</v>
      </c>
      <c r="CM18" s="187">
        <v>9398</v>
      </c>
      <c r="CN18" s="187"/>
      <c r="CO18" s="150">
        <f t="shared" si="28"/>
        <v>9398</v>
      </c>
      <c r="CP18" s="187">
        <v>3611</v>
      </c>
      <c r="CQ18" s="187"/>
      <c r="CR18" s="150">
        <f t="shared" si="29"/>
        <v>3611</v>
      </c>
      <c r="CS18" s="187">
        <v>12886</v>
      </c>
      <c r="CT18" s="187"/>
      <c r="CU18" s="150">
        <f t="shared" si="30"/>
        <v>12886</v>
      </c>
      <c r="CV18" s="187">
        <v>1563</v>
      </c>
      <c r="CW18" s="187"/>
      <c r="CX18" s="150">
        <f t="shared" si="31"/>
        <v>1563</v>
      </c>
      <c r="CY18" s="187">
        <v>11883</v>
      </c>
      <c r="CZ18" s="187"/>
      <c r="DA18" s="150">
        <f t="shared" si="32"/>
        <v>11883</v>
      </c>
      <c r="DB18" s="187">
        <v>4684</v>
      </c>
      <c r="DC18" s="187"/>
      <c r="DD18" s="150">
        <f t="shared" si="84"/>
        <v>4684</v>
      </c>
      <c r="DE18" s="187">
        <v>11914</v>
      </c>
      <c r="DF18" s="187"/>
      <c r="DG18" s="150">
        <f t="shared" si="33"/>
        <v>11914</v>
      </c>
      <c r="DH18" s="187">
        <v>18133</v>
      </c>
      <c r="DI18" s="187"/>
      <c r="DJ18" s="150">
        <f t="shared" si="34"/>
        <v>18133</v>
      </c>
      <c r="DK18" s="187">
        <v>11209</v>
      </c>
      <c r="DL18" s="187"/>
      <c r="DM18" s="150">
        <f t="shared" si="35"/>
        <v>11209</v>
      </c>
      <c r="DN18" s="187">
        <v>68138</v>
      </c>
      <c r="DO18" s="187"/>
      <c r="DP18" s="150">
        <f t="shared" si="36"/>
        <v>68138</v>
      </c>
      <c r="DQ18" s="187">
        <v>7204</v>
      </c>
      <c r="DR18" s="187"/>
      <c r="DS18" s="150">
        <f t="shared" si="37"/>
        <v>7204</v>
      </c>
      <c r="DT18" s="187">
        <v>37577</v>
      </c>
      <c r="DU18" s="187"/>
      <c r="DV18" s="150">
        <f t="shared" si="38"/>
        <v>37577</v>
      </c>
      <c r="DW18" s="187">
        <v>9252</v>
      </c>
      <c r="DX18" s="187"/>
      <c r="DY18" s="150">
        <f t="shared" si="85"/>
        <v>9252</v>
      </c>
      <c r="DZ18" s="187">
        <v>10714</v>
      </c>
      <c r="EA18" s="187"/>
      <c r="EB18" s="150">
        <f t="shared" si="39"/>
        <v>10714</v>
      </c>
      <c r="EC18" s="187">
        <v>13134</v>
      </c>
      <c r="ED18" s="187"/>
      <c r="EE18" s="150">
        <f t="shared" si="40"/>
        <v>13134</v>
      </c>
      <c r="EF18" s="187">
        <v>29467</v>
      </c>
      <c r="EG18" s="187"/>
      <c r="EH18" s="150">
        <f t="shared" si="41"/>
        <v>29467</v>
      </c>
      <c r="EI18" s="187">
        <v>45479</v>
      </c>
      <c r="EJ18" s="187"/>
      <c r="EK18" s="150">
        <f t="shared" si="42"/>
        <v>45479</v>
      </c>
      <c r="EL18" s="187">
        <v>16698</v>
      </c>
      <c r="EM18" s="187"/>
      <c r="EN18" s="150">
        <f t="shared" si="43"/>
        <v>16698</v>
      </c>
      <c r="EO18" s="187">
        <v>7106</v>
      </c>
      <c r="EP18" s="187"/>
      <c r="EQ18" s="150">
        <f t="shared" si="44"/>
        <v>7106</v>
      </c>
      <c r="ER18" s="187">
        <v>12445</v>
      </c>
      <c r="ES18" s="187"/>
      <c r="ET18" s="150">
        <f t="shared" si="45"/>
        <v>12445</v>
      </c>
      <c r="EU18" s="187">
        <v>447183</v>
      </c>
      <c r="EV18" s="187"/>
      <c r="EW18" s="150">
        <f t="shared" si="46"/>
        <v>447183</v>
      </c>
      <c r="EX18" s="187">
        <v>27329</v>
      </c>
      <c r="EY18" s="187"/>
      <c r="EZ18" s="150">
        <f t="shared" si="47"/>
        <v>27329</v>
      </c>
      <c r="FA18" s="187">
        <v>14119</v>
      </c>
      <c r="FB18" s="187"/>
      <c r="FC18" s="150">
        <f t="shared" si="48"/>
        <v>14119</v>
      </c>
      <c r="FD18" s="187">
        <v>9364</v>
      </c>
      <c r="FE18" s="187"/>
      <c r="FF18" s="150">
        <f t="shared" si="49"/>
        <v>9364</v>
      </c>
      <c r="FG18" s="187">
        <v>14575</v>
      </c>
      <c r="FH18" s="187"/>
      <c r="FI18" s="150">
        <f t="shared" si="50"/>
        <v>14575</v>
      </c>
      <c r="FJ18" s="187">
        <v>15433</v>
      </c>
      <c r="FK18" s="187"/>
      <c r="FL18" s="150">
        <f t="shared" si="51"/>
        <v>15433</v>
      </c>
      <c r="FM18" s="187">
        <v>32250</v>
      </c>
      <c r="FN18" s="187">
        <v>2187</v>
      </c>
      <c r="FO18" s="150">
        <f t="shared" si="52"/>
        <v>34437</v>
      </c>
      <c r="FP18" s="187">
        <v>43932</v>
      </c>
      <c r="FQ18" s="187"/>
      <c r="FR18" s="150">
        <f t="shared" si="53"/>
        <v>43932</v>
      </c>
      <c r="FS18" s="187">
        <v>4974</v>
      </c>
      <c r="FT18" s="187"/>
      <c r="FU18" s="150">
        <f t="shared" si="54"/>
        <v>4974</v>
      </c>
      <c r="FV18" s="187">
        <v>14475</v>
      </c>
      <c r="FW18" s="187"/>
      <c r="FX18" s="150">
        <f t="shared" si="55"/>
        <v>14475</v>
      </c>
      <c r="FY18" s="187">
        <v>16003</v>
      </c>
      <c r="FZ18" s="187"/>
      <c r="GA18" s="150">
        <f t="shared" si="56"/>
        <v>16003</v>
      </c>
      <c r="GB18" s="187">
        <v>26485</v>
      </c>
      <c r="GC18" s="187"/>
      <c r="GD18" s="150">
        <f t="shared" si="57"/>
        <v>26485</v>
      </c>
      <c r="GE18" s="187">
        <v>7882</v>
      </c>
      <c r="GF18" s="187"/>
      <c r="GG18" s="150">
        <f t="shared" si="58"/>
        <v>7882</v>
      </c>
      <c r="GH18" s="187">
        <v>39534</v>
      </c>
      <c r="GI18" s="187"/>
      <c r="GJ18" s="150">
        <f t="shared" si="59"/>
        <v>39534</v>
      </c>
      <c r="GK18" s="187">
        <v>8880</v>
      </c>
      <c r="GL18" s="187"/>
      <c r="GM18" s="150">
        <f t="shared" si="60"/>
        <v>8880</v>
      </c>
      <c r="GN18" s="187">
        <v>64640</v>
      </c>
      <c r="GO18" s="187"/>
      <c r="GP18" s="150">
        <f t="shared" si="61"/>
        <v>64640</v>
      </c>
      <c r="GQ18" s="187">
        <v>12658</v>
      </c>
      <c r="GR18" s="187"/>
      <c r="GS18" s="150">
        <f t="shared" si="62"/>
        <v>12658</v>
      </c>
      <c r="GT18" s="187">
        <v>27128</v>
      </c>
      <c r="GU18" s="187"/>
      <c r="GV18" s="150">
        <f t="shared" si="63"/>
        <v>27128</v>
      </c>
      <c r="GW18" s="187">
        <v>10165</v>
      </c>
      <c r="GX18" s="187"/>
      <c r="GY18" s="150">
        <f t="shared" si="86"/>
        <v>10165</v>
      </c>
      <c r="GZ18" s="187">
        <v>21515</v>
      </c>
      <c r="HA18" s="187"/>
      <c r="HB18" s="150">
        <f t="shared" si="64"/>
        <v>21515</v>
      </c>
      <c r="HC18" s="187">
        <v>36511</v>
      </c>
      <c r="HD18" s="187"/>
      <c r="HE18" s="150">
        <f t="shared" si="65"/>
        <v>36511</v>
      </c>
      <c r="HF18" s="187">
        <v>9760</v>
      </c>
      <c r="HG18" s="187"/>
      <c r="HH18" s="150">
        <f t="shared" si="66"/>
        <v>9760</v>
      </c>
      <c r="HI18" s="187">
        <v>22478</v>
      </c>
      <c r="HJ18" s="187"/>
      <c r="HK18" s="150">
        <f t="shared" si="67"/>
        <v>22478</v>
      </c>
      <c r="HL18" s="187">
        <v>3185</v>
      </c>
      <c r="HM18" s="187"/>
      <c r="HN18" s="150">
        <f t="shared" si="68"/>
        <v>3185</v>
      </c>
      <c r="HO18" s="187">
        <v>11646</v>
      </c>
      <c r="HP18" s="187"/>
      <c r="HQ18" s="150">
        <f t="shared" si="69"/>
        <v>11646</v>
      </c>
      <c r="HR18" s="187">
        <v>14496</v>
      </c>
      <c r="HS18" s="187"/>
      <c r="HT18" s="150">
        <f t="shared" si="70"/>
        <v>14496</v>
      </c>
      <c r="HU18" s="187">
        <v>20744</v>
      </c>
      <c r="HV18" s="187"/>
      <c r="HW18" s="150">
        <f t="shared" si="71"/>
        <v>20744</v>
      </c>
      <c r="HX18" s="187">
        <v>11592</v>
      </c>
      <c r="HY18" s="187"/>
      <c r="HZ18" s="150">
        <f t="shared" si="72"/>
        <v>11592</v>
      </c>
      <c r="IA18" s="187">
        <v>35638</v>
      </c>
      <c r="IB18" s="187"/>
      <c r="IC18" s="150">
        <f t="shared" si="73"/>
        <v>35638</v>
      </c>
      <c r="ID18" s="187">
        <v>8705</v>
      </c>
      <c r="IE18" s="187"/>
      <c r="IF18" s="150">
        <f t="shared" si="74"/>
        <v>8705</v>
      </c>
      <c r="IG18" s="204"/>
      <c r="IH18" s="204"/>
      <c r="II18" s="206"/>
      <c r="IJ18" s="187">
        <v>9961</v>
      </c>
      <c r="IK18" s="187"/>
      <c r="IL18" s="150">
        <f t="shared" si="87"/>
        <v>9961</v>
      </c>
      <c r="IM18" s="187">
        <v>73720</v>
      </c>
      <c r="IN18" s="187"/>
      <c r="IO18" s="150">
        <f t="shared" si="75"/>
        <v>73720</v>
      </c>
      <c r="IP18" s="187">
        <v>16925</v>
      </c>
      <c r="IQ18" s="187"/>
      <c r="IR18" s="150">
        <f t="shared" si="76"/>
        <v>16925</v>
      </c>
      <c r="IS18" s="187">
        <v>14580</v>
      </c>
      <c r="IT18" s="187"/>
      <c r="IU18" s="150">
        <f t="shared" si="77"/>
        <v>14580</v>
      </c>
      <c r="IV18" s="187">
        <v>12474</v>
      </c>
      <c r="IW18" s="187"/>
      <c r="IX18" s="150">
        <f t="shared" si="78"/>
        <v>12474</v>
      </c>
      <c r="IY18" s="187">
        <v>28775</v>
      </c>
      <c r="IZ18" s="187"/>
      <c r="JA18" s="150">
        <f t="shared" si="79"/>
        <v>28775</v>
      </c>
      <c r="JB18" s="187">
        <v>48963</v>
      </c>
      <c r="JC18" s="187"/>
      <c r="JD18" s="150">
        <f t="shared" si="80"/>
        <v>48963</v>
      </c>
      <c r="JE18" s="187">
        <v>26036</v>
      </c>
      <c r="JF18" s="161"/>
      <c r="JG18" s="150">
        <f t="shared" si="81"/>
        <v>26036</v>
      </c>
      <c r="JH18" s="164"/>
      <c r="JI18" s="115"/>
      <c r="JJ18" s="217" t="s">
        <v>478</v>
      </c>
      <c r="JK18" s="217" t="s">
        <v>478</v>
      </c>
      <c r="JL18" s="217" t="s">
        <v>478</v>
      </c>
      <c r="JM18" s="217" t="s">
        <v>478</v>
      </c>
      <c r="JN18" s="217" t="s">
        <v>478</v>
      </c>
      <c r="JO18" s="217" t="s">
        <v>478</v>
      </c>
      <c r="JP18" s="217" t="s">
        <v>478</v>
      </c>
      <c r="JQ18" s="217" t="s">
        <v>478</v>
      </c>
      <c r="JR18" s="217" t="s">
        <v>478</v>
      </c>
      <c r="JS18" s="217" t="s">
        <v>478</v>
      </c>
      <c r="JT18" s="217" t="s">
        <v>478</v>
      </c>
      <c r="JU18" s="217" t="s">
        <v>478</v>
      </c>
      <c r="JV18" s="217" t="s">
        <v>478</v>
      </c>
      <c r="JW18" s="217" t="s">
        <v>478</v>
      </c>
      <c r="JX18" s="217" t="s">
        <v>478</v>
      </c>
      <c r="JY18" s="217" t="s">
        <v>478</v>
      </c>
      <c r="JZ18" s="217" t="s">
        <v>478</v>
      </c>
      <c r="KA18" s="217" t="s">
        <v>478</v>
      </c>
      <c r="KB18" s="217" t="s">
        <v>478</v>
      </c>
      <c r="KC18" s="217" t="s">
        <v>478</v>
      </c>
      <c r="KD18" s="217" t="s">
        <v>478</v>
      </c>
      <c r="KE18" s="217" t="s">
        <v>478</v>
      </c>
      <c r="KF18" s="217" t="s">
        <v>478</v>
      </c>
      <c r="KG18" s="217"/>
      <c r="KH18" s="217" t="s">
        <v>478</v>
      </c>
      <c r="KI18" s="217" t="s">
        <v>478</v>
      </c>
      <c r="KJ18" s="217" t="s">
        <v>478</v>
      </c>
      <c r="KK18" s="217" t="s">
        <v>478</v>
      </c>
      <c r="KL18" s="217" t="s">
        <v>478</v>
      </c>
      <c r="KM18" s="217" t="s">
        <v>478</v>
      </c>
      <c r="KN18" s="217" t="s">
        <v>478</v>
      </c>
      <c r="KO18" s="217" t="s">
        <v>478</v>
      </c>
      <c r="KP18" s="217" t="s">
        <v>478</v>
      </c>
      <c r="KQ18" s="217" t="s">
        <v>478</v>
      </c>
      <c r="KR18" s="217" t="s">
        <v>478</v>
      </c>
      <c r="KS18" s="217" t="s">
        <v>478</v>
      </c>
      <c r="KT18" s="217" t="s">
        <v>478</v>
      </c>
      <c r="KU18" s="217" t="s">
        <v>478</v>
      </c>
      <c r="KV18" s="217" t="s">
        <v>478</v>
      </c>
      <c r="KW18" s="217" t="s">
        <v>478</v>
      </c>
      <c r="KX18" s="217" t="s">
        <v>478</v>
      </c>
      <c r="KY18" s="217" t="s">
        <v>478</v>
      </c>
      <c r="KZ18" s="217" t="s">
        <v>478</v>
      </c>
      <c r="LA18" s="217" t="s">
        <v>478</v>
      </c>
      <c r="LB18" s="217" t="s">
        <v>478</v>
      </c>
      <c r="LC18" s="217" t="s">
        <v>478</v>
      </c>
      <c r="LD18" s="217" t="s">
        <v>478</v>
      </c>
      <c r="LE18" s="217" t="s">
        <v>478</v>
      </c>
      <c r="LF18" s="217" t="s">
        <v>478</v>
      </c>
      <c r="LG18" s="217" t="s">
        <v>478</v>
      </c>
      <c r="LH18" s="217" t="s">
        <v>478</v>
      </c>
      <c r="LI18" s="217" t="s">
        <v>478</v>
      </c>
      <c r="LJ18" s="217" t="s">
        <v>478</v>
      </c>
      <c r="LK18" s="217" t="s">
        <v>478</v>
      </c>
      <c r="LL18" s="217" t="s">
        <v>478</v>
      </c>
      <c r="LM18" s="217" t="s">
        <v>478</v>
      </c>
      <c r="LN18" s="217" t="s">
        <v>478</v>
      </c>
      <c r="LO18" s="217" t="s">
        <v>478</v>
      </c>
      <c r="LP18" s="217" t="s">
        <v>478</v>
      </c>
      <c r="LQ18" s="217" t="s">
        <v>478</v>
      </c>
      <c r="LR18" s="217" t="s">
        <v>478</v>
      </c>
      <c r="LS18" s="217" t="s">
        <v>478</v>
      </c>
      <c r="LT18" s="217" t="s">
        <v>478</v>
      </c>
      <c r="LU18" s="217" t="s">
        <v>478</v>
      </c>
      <c r="LV18" s="217" t="s">
        <v>478</v>
      </c>
      <c r="LW18" s="217" t="s">
        <v>478</v>
      </c>
      <c r="LX18" s="217" t="s">
        <v>478</v>
      </c>
      <c r="LY18" s="217" t="s">
        <v>478</v>
      </c>
      <c r="LZ18" s="217" t="s">
        <v>478</v>
      </c>
      <c r="MA18" s="217" t="s">
        <v>478</v>
      </c>
      <c r="MB18" s="217" t="s">
        <v>478</v>
      </c>
      <c r="MC18" s="217" t="s">
        <v>478</v>
      </c>
      <c r="MD18" s="217" t="s">
        <v>478</v>
      </c>
      <c r="ME18" s="217" t="s">
        <v>478</v>
      </c>
      <c r="MF18" s="217" t="s">
        <v>478</v>
      </c>
      <c r="MG18" s="217" t="s">
        <v>478</v>
      </c>
      <c r="MH18" s="217" t="s">
        <v>478</v>
      </c>
      <c r="MI18" s="217" t="s">
        <v>478</v>
      </c>
      <c r="MJ18" s="217" t="s">
        <v>478</v>
      </c>
      <c r="MK18" s="217" t="s">
        <v>478</v>
      </c>
      <c r="ML18" s="217" t="s">
        <v>478</v>
      </c>
      <c r="MM18" s="217" t="s">
        <v>478</v>
      </c>
      <c r="MN18" s="217" t="s">
        <v>478</v>
      </c>
      <c r="MO18" s="217" t="s">
        <v>478</v>
      </c>
      <c r="MP18" s="217" t="s">
        <v>478</v>
      </c>
      <c r="MQ18" s="217" t="s">
        <v>478</v>
      </c>
      <c r="MR18" s="128">
        <f>(COUNTIF(JJ18:MQ18,MQ58)/86)</f>
        <v>0</v>
      </c>
      <c r="MS18" s="111">
        <f>(COUNTIF(JJ18:MQ18,MT59)/86)</f>
        <v>0</v>
      </c>
      <c r="MT18" s="188">
        <f>SUM(MR18:MS18)</f>
        <v>0</v>
      </c>
      <c r="MW18" s="128"/>
    </row>
    <row r="19" spans="1:361" s="127" customFormat="1" ht="30">
      <c r="A19" s="142" t="s">
        <v>450</v>
      </c>
      <c r="B19" s="147">
        <v>159332</v>
      </c>
      <c r="C19" s="144">
        <v>800</v>
      </c>
      <c r="D19" s="145" t="s">
        <v>475</v>
      </c>
      <c r="E19" s="145" t="s">
        <v>26</v>
      </c>
      <c r="F19" s="146">
        <v>43555</v>
      </c>
      <c r="G19" s="107"/>
      <c r="H19" s="107"/>
      <c r="I19" s="125">
        <f t="shared" si="2"/>
        <v>0</v>
      </c>
      <c r="J19" s="155"/>
      <c r="K19" s="155"/>
      <c r="L19" s="150">
        <f t="shared" si="3"/>
        <v>0</v>
      </c>
      <c r="M19" s="107"/>
      <c r="N19" s="107"/>
      <c r="O19" s="150">
        <f t="shared" si="82"/>
        <v>0</v>
      </c>
      <c r="P19" s="155"/>
      <c r="Q19" s="155"/>
      <c r="R19" s="150">
        <f t="shared" si="83"/>
        <v>0</v>
      </c>
      <c r="S19" s="107"/>
      <c r="T19" s="107"/>
      <c r="U19" s="150">
        <f t="shared" si="4"/>
        <v>0</v>
      </c>
      <c r="V19" s="155"/>
      <c r="W19" s="155"/>
      <c r="X19" s="150">
        <f t="shared" si="5"/>
        <v>0</v>
      </c>
      <c r="Y19" s="107"/>
      <c r="Z19" s="107"/>
      <c r="AA19" s="150">
        <f t="shared" si="6"/>
        <v>0</v>
      </c>
      <c r="AB19" s="155"/>
      <c r="AC19" s="155"/>
      <c r="AD19" s="150">
        <f t="shared" si="7"/>
        <v>0</v>
      </c>
      <c r="AE19" s="107"/>
      <c r="AF19" s="107"/>
      <c r="AG19" s="150">
        <f t="shared" si="8"/>
        <v>0</v>
      </c>
      <c r="AH19" s="155"/>
      <c r="AI19" s="155"/>
      <c r="AJ19" s="150">
        <f t="shared" si="9"/>
        <v>0</v>
      </c>
      <c r="AK19" s="107">
        <v>153976</v>
      </c>
      <c r="AL19" s="107"/>
      <c r="AM19" s="150">
        <f t="shared" si="10"/>
        <v>153976</v>
      </c>
      <c r="AN19" s="155"/>
      <c r="AO19" s="155"/>
      <c r="AP19" s="150">
        <f t="shared" si="11"/>
        <v>0</v>
      </c>
      <c r="AQ19" s="107"/>
      <c r="AR19" s="107"/>
      <c r="AS19" s="150">
        <f t="shared" si="12"/>
        <v>0</v>
      </c>
      <c r="AT19" s="155"/>
      <c r="AU19" s="155"/>
      <c r="AV19" s="150">
        <f t="shared" si="13"/>
        <v>0</v>
      </c>
      <c r="AW19" s="107"/>
      <c r="AX19" s="107"/>
      <c r="AY19" s="150">
        <f t="shared" si="14"/>
        <v>0</v>
      </c>
      <c r="AZ19" s="155"/>
      <c r="BA19" s="155"/>
      <c r="BB19" s="150">
        <f t="shared" si="15"/>
        <v>0</v>
      </c>
      <c r="BC19" s="107"/>
      <c r="BD19" s="107"/>
      <c r="BE19" s="150">
        <f t="shared" si="16"/>
        <v>0</v>
      </c>
      <c r="BF19" s="155"/>
      <c r="BG19" s="155"/>
      <c r="BH19" s="150">
        <f t="shared" si="17"/>
        <v>0</v>
      </c>
      <c r="BI19" s="107"/>
      <c r="BJ19" s="107"/>
      <c r="BK19" s="150">
        <f t="shared" si="18"/>
        <v>0</v>
      </c>
      <c r="BL19" s="155"/>
      <c r="BM19" s="155"/>
      <c r="BN19" s="150">
        <f t="shared" si="19"/>
        <v>0</v>
      </c>
      <c r="BO19" s="107"/>
      <c r="BP19" s="107"/>
      <c r="BQ19" s="150">
        <f t="shared" si="20"/>
        <v>0</v>
      </c>
      <c r="BR19" s="155"/>
      <c r="BS19" s="155"/>
      <c r="BT19" s="150">
        <f t="shared" si="21"/>
        <v>0</v>
      </c>
      <c r="BU19" s="107"/>
      <c r="BV19" s="107"/>
      <c r="BW19" s="150">
        <f t="shared" si="22"/>
        <v>0</v>
      </c>
      <c r="BX19" s="155"/>
      <c r="BY19" s="155"/>
      <c r="BZ19" s="150">
        <f t="shared" si="23"/>
        <v>0</v>
      </c>
      <c r="CA19" s="107"/>
      <c r="CB19" s="107"/>
      <c r="CC19" s="150">
        <f t="shared" si="24"/>
        <v>0</v>
      </c>
      <c r="CD19" s="155"/>
      <c r="CE19" s="155"/>
      <c r="CF19" s="150">
        <f t="shared" si="25"/>
        <v>0</v>
      </c>
      <c r="CG19" s="107"/>
      <c r="CH19" s="107"/>
      <c r="CI19" s="150">
        <f t="shared" si="26"/>
        <v>0</v>
      </c>
      <c r="CJ19" s="155"/>
      <c r="CK19" s="155"/>
      <c r="CL19" s="150">
        <f t="shared" si="27"/>
        <v>0</v>
      </c>
      <c r="CM19" s="107"/>
      <c r="CN19" s="107"/>
      <c r="CO19" s="150">
        <f t="shared" si="28"/>
        <v>0</v>
      </c>
      <c r="CP19" s="155"/>
      <c r="CQ19" s="155"/>
      <c r="CR19" s="150">
        <f t="shared" si="29"/>
        <v>0</v>
      </c>
      <c r="CS19" s="107"/>
      <c r="CT19" s="107"/>
      <c r="CU19" s="150">
        <f t="shared" si="30"/>
        <v>0</v>
      </c>
      <c r="CV19" s="155"/>
      <c r="CW19" s="155"/>
      <c r="CX19" s="150">
        <f t="shared" si="31"/>
        <v>0</v>
      </c>
      <c r="CY19" s="107"/>
      <c r="CZ19" s="107"/>
      <c r="DA19" s="150">
        <f t="shared" si="32"/>
        <v>0</v>
      </c>
      <c r="DB19" s="155"/>
      <c r="DC19" s="155"/>
      <c r="DD19" s="150">
        <f t="shared" si="84"/>
        <v>0</v>
      </c>
      <c r="DE19" s="107"/>
      <c r="DF19" s="107"/>
      <c r="DG19" s="150">
        <f t="shared" si="33"/>
        <v>0</v>
      </c>
      <c r="DH19" s="155"/>
      <c r="DI19" s="155"/>
      <c r="DJ19" s="150">
        <f t="shared" si="34"/>
        <v>0</v>
      </c>
      <c r="DK19" s="107"/>
      <c r="DL19" s="107"/>
      <c r="DM19" s="150">
        <f t="shared" si="35"/>
        <v>0</v>
      </c>
      <c r="DN19" s="155"/>
      <c r="DO19" s="155"/>
      <c r="DP19" s="150">
        <f t="shared" si="36"/>
        <v>0</v>
      </c>
      <c r="DQ19" s="107"/>
      <c r="DR19" s="107"/>
      <c r="DS19" s="150">
        <f t="shared" si="37"/>
        <v>0</v>
      </c>
      <c r="DT19" s="155"/>
      <c r="DU19" s="155"/>
      <c r="DV19" s="150">
        <f t="shared" si="38"/>
        <v>0</v>
      </c>
      <c r="DW19" s="107"/>
      <c r="DX19" s="107"/>
      <c r="DY19" s="150">
        <f t="shared" si="85"/>
        <v>0</v>
      </c>
      <c r="DZ19" s="155"/>
      <c r="EA19" s="155"/>
      <c r="EB19" s="150">
        <f t="shared" si="39"/>
        <v>0</v>
      </c>
      <c r="EC19" s="107"/>
      <c r="ED19" s="107"/>
      <c r="EE19" s="150">
        <f t="shared" si="40"/>
        <v>0</v>
      </c>
      <c r="EF19" s="155"/>
      <c r="EG19" s="155"/>
      <c r="EH19" s="150">
        <f t="shared" si="41"/>
        <v>0</v>
      </c>
      <c r="EI19" s="107">
        <v>139225</v>
      </c>
      <c r="EJ19" s="107"/>
      <c r="EK19" s="150">
        <f t="shared" si="42"/>
        <v>139225</v>
      </c>
      <c r="EL19" s="155"/>
      <c r="EM19" s="155"/>
      <c r="EN19" s="150">
        <f t="shared" si="43"/>
        <v>0</v>
      </c>
      <c r="EO19" s="107"/>
      <c r="EP19" s="107"/>
      <c r="EQ19" s="150">
        <f t="shared" si="44"/>
        <v>0</v>
      </c>
      <c r="ER19" s="155"/>
      <c r="ES19" s="155"/>
      <c r="ET19" s="150">
        <f t="shared" si="45"/>
        <v>0</v>
      </c>
      <c r="EU19" s="107"/>
      <c r="EV19" s="107"/>
      <c r="EW19" s="150">
        <f t="shared" si="46"/>
        <v>0</v>
      </c>
      <c r="EX19" s="155"/>
      <c r="EY19" s="155"/>
      <c r="EZ19" s="150">
        <f t="shared" si="47"/>
        <v>0</v>
      </c>
      <c r="FA19" s="107"/>
      <c r="FB19" s="107"/>
      <c r="FC19" s="150">
        <f t="shared" si="48"/>
        <v>0</v>
      </c>
      <c r="FD19" s="155"/>
      <c r="FE19" s="155"/>
      <c r="FF19" s="150">
        <f t="shared" si="49"/>
        <v>0</v>
      </c>
      <c r="FG19" s="107"/>
      <c r="FH19" s="107"/>
      <c r="FI19" s="150">
        <f t="shared" si="50"/>
        <v>0</v>
      </c>
      <c r="FJ19" s="155"/>
      <c r="FK19" s="155"/>
      <c r="FL19" s="150">
        <f t="shared" si="51"/>
        <v>0</v>
      </c>
      <c r="FM19" s="107"/>
      <c r="FN19" s="107"/>
      <c r="FO19" s="150">
        <f t="shared" si="52"/>
        <v>0</v>
      </c>
      <c r="FP19" s="155"/>
      <c r="FQ19" s="155"/>
      <c r="FR19" s="150">
        <f t="shared" si="53"/>
        <v>0</v>
      </c>
      <c r="FS19" s="107"/>
      <c r="FT19" s="107"/>
      <c r="FU19" s="150">
        <f t="shared" si="54"/>
        <v>0</v>
      </c>
      <c r="FV19" s="155"/>
      <c r="FW19" s="155"/>
      <c r="FX19" s="150">
        <f t="shared" si="55"/>
        <v>0</v>
      </c>
      <c r="FY19" s="107"/>
      <c r="FZ19" s="107"/>
      <c r="GA19" s="150">
        <f t="shared" si="56"/>
        <v>0</v>
      </c>
      <c r="GB19" s="155"/>
      <c r="GC19" s="155"/>
      <c r="GD19" s="150">
        <f t="shared" si="57"/>
        <v>0</v>
      </c>
      <c r="GE19" s="107"/>
      <c r="GF19" s="107"/>
      <c r="GG19" s="150">
        <f t="shared" si="58"/>
        <v>0</v>
      </c>
      <c r="GH19" s="155"/>
      <c r="GI19" s="155"/>
      <c r="GJ19" s="150">
        <f t="shared" si="59"/>
        <v>0</v>
      </c>
      <c r="GK19" s="107"/>
      <c r="GL19" s="107"/>
      <c r="GM19" s="150">
        <f t="shared" si="60"/>
        <v>0</v>
      </c>
      <c r="GN19" s="155"/>
      <c r="GO19" s="155"/>
      <c r="GP19" s="150">
        <f t="shared" si="61"/>
        <v>0</v>
      </c>
      <c r="GQ19" s="107"/>
      <c r="GR19" s="107"/>
      <c r="GS19" s="150">
        <f t="shared" si="62"/>
        <v>0</v>
      </c>
      <c r="GT19" s="155"/>
      <c r="GU19" s="155"/>
      <c r="GV19" s="150">
        <f t="shared" si="63"/>
        <v>0</v>
      </c>
      <c r="GW19" s="107"/>
      <c r="GX19" s="107"/>
      <c r="GY19" s="150">
        <f t="shared" si="86"/>
        <v>0</v>
      </c>
      <c r="GZ19" s="155"/>
      <c r="HA19" s="155"/>
      <c r="HB19" s="150">
        <f t="shared" si="64"/>
        <v>0</v>
      </c>
      <c r="HC19" s="107"/>
      <c r="HD19" s="107"/>
      <c r="HE19" s="150">
        <f t="shared" si="65"/>
        <v>0</v>
      </c>
      <c r="HF19" s="155"/>
      <c r="HG19" s="155"/>
      <c r="HH19" s="150">
        <f t="shared" si="66"/>
        <v>0</v>
      </c>
      <c r="HI19" s="107"/>
      <c r="HJ19" s="107"/>
      <c r="HK19" s="150">
        <f t="shared" si="67"/>
        <v>0</v>
      </c>
      <c r="HL19" s="155"/>
      <c r="HM19" s="155"/>
      <c r="HN19" s="150">
        <f t="shared" si="68"/>
        <v>0</v>
      </c>
      <c r="HO19" s="107"/>
      <c r="HP19" s="107"/>
      <c r="HQ19" s="150">
        <f t="shared" si="69"/>
        <v>0</v>
      </c>
      <c r="HR19" s="155"/>
      <c r="HS19" s="155"/>
      <c r="HT19" s="150">
        <f t="shared" si="70"/>
        <v>0</v>
      </c>
      <c r="HU19" s="107"/>
      <c r="HV19" s="107"/>
      <c r="HW19" s="150">
        <f t="shared" si="71"/>
        <v>0</v>
      </c>
      <c r="HX19" s="155"/>
      <c r="HY19" s="155"/>
      <c r="HZ19" s="150">
        <f t="shared" si="72"/>
        <v>0</v>
      </c>
      <c r="IA19" s="107"/>
      <c r="IB19" s="107"/>
      <c r="IC19" s="150">
        <f t="shared" si="73"/>
        <v>0</v>
      </c>
      <c r="ID19" s="155"/>
      <c r="IE19" s="155"/>
      <c r="IF19" s="150">
        <f t="shared" si="74"/>
        <v>0</v>
      </c>
      <c r="IG19" s="207"/>
      <c r="IH19" s="207"/>
      <c r="II19" s="206"/>
      <c r="IJ19" s="155"/>
      <c r="IK19" s="155"/>
      <c r="IL19" s="150">
        <f t="shared" si="87"/>
        <v>0</v>
      </c>
      <c r="IM19" s="107"/>
      <c r="IN19" s="107"/>
      <c r="IO19" s="150">
        <f t="shared" si="75"/>
        <v>0</v>
      </c>
      <c r="IP19" s="155"/>
      <c r="IQ19" s="155"/>
      <c r="IR19" s="150">
        <f t="shared" si="76"/>
        <v>0</v>
      </c>
      <c r="IS19" s="107"/>
      <c r="IT19" s="107"/>
      <c r="IU19" s="150">
        <f t="shared" si="77"/>
        <v>0</v>
      </c>
      <c r="IV19" s="154"/>
      <c r="IW19" s="154"/>
      <c r="IX19" s="150">
        <f t="shared" si="78"/>
        <v>0</v>
      </c>
      <c r="IY19" s="100"/>
      <c r="IZ19" s="100"/>
      <c r="JA19" s="150">
        <f t="shared" si="79"/>
        <v>0</v>
      </c>
      <c r="JB19" s="154"/>
      <c r="JC19" s="154"/>
      <c r="JD19" s="150">
        <f t="shared" si="80"/>
        <v>0</v>
      </c>
      <c r="JE19" s="161"/>
      <c r="JF19" s="161"/>
      <c r="JG19" s="150">
        <f t="shared" si="81"/>
        <v>0</v>
      </c>
      <c r="JH19" s="164"/>
      <c r="JI19" s="115"/>
      <c r="JJ19" s="214"/>
      <c r="JK19" s="214"/>
      <c r="JL19" s="214"/>
      <c r="JM19" s="214"/>
      <c r="JN19" s="214"/>
      <c r="JO19" s="214"/>
      <c r="JP19" s="214"/>
      <c r="JQ19" s="214"/>
      <c r="JR19" s="214"/>
      <c r="JS19" s="214"/>
      <c r="JT19" s="217" t="s">
        <v>478</v>
      </c>
      <c r="JU19" s="214"/>
      <c r="JV19" s="217"/>
      <c r="JW19" s="214"/>
      <c r="JX19" s="214"/>
      <c r="JY19" s="214"/>
      <c r="JZ19" s="214"/>
      <c r="KA19" s="214"/>
      <c r="KB19" s="214"/>
      <c r="KC19" s="214"/>
      <c r="KD19" s="214"/>
      <c r="KE19" s="214"/>
      <c r="KF19" s="214"/>
      <c r="KG19" s="214"/>
      <c r="KH19" s="214"/>
      <c r="KI19" s="214"/>
      <c r="KJ19" s="214"/>
      <c r="KK19" s="214"/>
      <c r="KL19" s="214"/>
      <c r="KM19" s="214"/>
      <c r="KN19" s="214"/>
      <c r="KO19" s="214"/>
      <c r="KP19" s="214"/>
      <c r="KQ19" s="214"/>
      <c r="KR19" s="214"/>
      <c r="KS19" s="214"/>
      <c r="KT19" s="214"/>
      <c r="KU19" s="214"/>
      <c r="KV19" s="214"/>
      <c r="KW19" s="214"/>
      <c r="KX19" s="214"/>
      <c r="KY19" s="214"/>
      <c r="KZ19" s="214"/>
      <c r="LA19" s="214"/>
      <c r="LB19" s="217" t="s">
        <v>478</v>
      </c>
      <c r="LC19" s="214"/>
      <c r="LD19" s="214"/>
      <c r="LE19" s="214"/>
      <c r="LF19" s="217"/>
      <c r="LG19" s="214"/>
      <c r="LH19" s="214"/>
      <c r="LI19" s="214"/>
      <c r="LJ19" s="214"/>
      <c r="LK19" s="214"/>
      <c r="LL19" s="214"/>
      <c r="LM19" s="214"/>
      <c r="LN19" s="214"/>
      <c r="LO19" s="214"/>
      <c r="LP19" s="214"/>
      <c r="LQ19" s="214"/>
      <c r="LR19" s="214"/>
      <c r="LS19" s="214"/>
      <c r="LT19" s="214"/>
      <c r="LU19" s="214"/>
      <c r="LV19" s="214"/>
      <c r="LW19" s="214"/>
      <c r="LX19" s="214"/>
      <c r="LY19" s="214"/>
      <c r="LZ19" s="214"/>
      <c r="MA19" s="214"/>
      <c r="MB19" s="214"/>
      <c r="MC19" s="214"/>
      <c r="MD19" s="214"/>
      <c r="ME19" s="214"/>
      <c r="MF19" s="214"/>
      <c r="MG19" s="214"/>
      <c r="MH19" s="214"/>
      <c r="MI19" s="214"/>
      <c r="MJ19" s="214"/>
      <c r="MK19" s="214"/>
      <c r="ML19" s="214"/>
      <c r="MM19" s="214"/>
      <c r="MN19" s="214"/>
      <c r="MO19" s="214"/>
      <c r="MP19" s="214"/>
      <c r="MQ19" s="214"/>
      <c r="MR19" s="128">
        <f>1-(COUNTIF(JJ19:MQ19,MQ48)/87)-(COUNTIF(JJ19:MQ19,MQ49)/87)</f>
        <v>1</v>
      </c>
      <c r="MS19" s="99"/>
      <c r="MT19" s="99"/>
      <c r="MW19" s="128"/>
    </row>
    <row r="20" spans="1:361" s="242" customFormat="1" ht="15">
      <c r="A20" s="248" t="s">
        <v>486</v>
      </c>
      <c r="B20" s="252">
        <v>155080</v>
      </c>
      <c r="C20" s="249">
        <v>800</v>
      </c>
      <c r="D20" s="250" t="s">
        <v>487</v>
      </c>
      <c r="E20" s="250"/>
      <c r="F20" s="251">
        <v>43555</v>
      </c>
      <c r="G20" s="239"/>
      <c r="H20" s="239"/>
      <c r="I20" s="241"/>
      <c r="J20" s="256"/>
      <c r="K20" s="256"/>
      <c r="L20" s="253"/>
      <c r="M20" s="228">
        <v>90000</v>
      </c>
      <c r="N20" s="239">
        <v>10000</v>
      </c>
      <c r="O20" s="253">
        <v>100000</v>
      </c>
      <c r="P20" s="256"/>
      <c r="Q20" s="256"/>
      <c r="R20" s="253"/>
      <c r="S20" s="239"/>
      <c r="T20" s="239"/>
      <c r="U20" s="253"/>
      <c r="V20" s="256"/>
      <c r="W20" s="256"/>
      <c r="X20" s="253"/>
      <c r="Y20" s="239"/>
      <c r="Z20" s="239"/>
      <c r="AA20" s="253"/>
      <c r="AB20" s="256"/>
      <c r="AC20" s="256"/>
      <c r="AD20" s="253"/>
      <c r="AE20" s="239"/>
      <c r="AF20" s="239"/>
      <c r="AG20" s="253"/>
      <c r="AH20" s="256"/>
      <c r="AI20" s="256"/>
      <c r="AJ20" s="253"/>
      <c r="AK20" s="239"/>
      <c r="AL20" s="239"/>
      <c r="AM20" s="253"/>
      <c r="AN20" s="256"/>
      <c r="AO20" s="256"/>
      <c r="AP20" s="253"/>
      <c r="AQ20" s="239"/>
      <c r="AR20" s="239"/>
      <c r="AS20" s="253"/>
      <c r="AT20" s="256"/>
      <c r="AU20" s="256"/>
      <c r="AV20" s="253"/>
      <c r="AW20" s="239"/>
      <c r="AX20" s="239"/>
      <c r="AY20" s="253"/>
      <c r="AZ20" s="256"/>
      <c r="BA20" s="256"/>
      <c r="BB20" s="253"/>
      <c r="BC20" s="239"/>
      <c r="BD20" s="239"/>
      <c r="BE20" s="253"/>
      <c r="BF20" s="256"/>
      <c r="BG20" s="256"/>
      <c r="BH20" s="253"/>
      <c r="BI20" s="239"/>
      <c r="BJ20" s="239"/>
      <c r="BK20" s="253"/>
      <c r="BL20" s="256"/>
      <c r="BM20" s="256"/>
      <c r="BN20" s="253"/>
      <c r="BO20" s="239"/>
      <c r="BP20" s="239"/>
      <c r="BQ20" s="253"/>
      <c r="BR20" s="229">
        <v>45000</v>
      </c>
      <c r="BS20" s="256">
        <v>5000</v>
      </c>
      <c r="BT20" s="253">
        <v>50000</v>
      </c>
      <c r="BU20" s="239"/>
      <c r="BV20" s="239"/>
      <c r="BW20" s="253"/>
      <c r="BX20" s="256"/>
      <c r="BY20" s="256"/>
      <c r="BZ20" s="253"/>
      <c r="CA20" s="239"/>
      <c r="CB20" s="239"/>
      <c r="CC20" s="253"/>
      <c r="CD20" s="256"/>
      <c r="CE20" s="256"/>
      <c r="CF20" s="253"/>
      <c r="CG20" s="239"/>
      <c r="CH20" s="239"/>
      <c r="CI20" s="253"/>
      <c r="CJ20" s="256"/>
      <c r="CK20" s="256"/>
      <c r="CL20" s="253"/>
      <c r="CM20" s="239"/>
      <c r="CN20" s="239"/>
      <c r="CO20" s="253"/>
      <c r="CP20" s="256"/>
      <c r="CQ20" s="256"/>
      <c r="CR20" s="253"/>
      <c r="CS20" s="239"/>
      <c r="CT20" s="239"/>
      <c r="CU20" s="253"/>
      <c r="CV20" s="256"/>
      <c r="CW20" s="256"/>
      <c r="CX20" s="253"/>
      <c r="CY20" s="239"/>
      <c r="CZ20" s="239"/>
      <c r="DA20" s="253"/>
      <c r="DB20" s="256"/>
      <c r="DC20" s="256"/>
      <c r="DD20" s="253"/>
      <c r="DE20" s="239"/>
      <c r="DF20" s="239"/>
      <c r="DG20" s="253"/>
      <c r="DH20" s="256"/>
      <c r="DI20" s="256"/>
      <c r="DJ20" s="253"/>
      <c r="DK20" s="239"/>
      <c r="DL20" s="239"/>
      <c r="DM20" s="253"/>
      <c r="DN20" s="256"/>
      <c r="DO20" s="256"/>
      <c r="DP20" s="253"/>
      <c r="DQ20" s="239"/>
      <c r="DR20" s="239"/>
      <c r="DS20" s="253"/>
      <c r="DT20" s="256"/>
      <c r="DU20" s="256"/>
      <c r="DV20" s="253"/>
      <c r="DW20" s="239"/>
      <c r="DX20" s="239"/>
      <c r="DY20" s="253"/>
      <c r="DZ20" s="256"/>
      <c r="EA20" s="256"/>
      <c r="EB20" s="253"/>
      <c r="EC20" s="239"/>
      <c r="ED20" s="239"/>
      <c r="EE20" s="253"/>
      <c r="EF20" s="256"/>
      <c r="EG20" s="256"/>
      <c r="EH20" s="253"/>
      <c r="EI20" s="239"/>
      <c r="EJ20" s="239"/>
      <c r="EK20" s="253"/>
      <c r="EL20" s="256"/>
      <c r="EM20" s="256"/>
      <c r="EN20" s="253"/>
      <c r="EO20" s="239"/>
      <c r="EP20" s="239"/>
      <c r="EQ20" s="253"/>
      <c r="ER20" s="256"/>
      <c r="ES20" s="256"/>
      <c r="ET20" s="253"/>
      <c r="EU20" s="239"/>
      <c r="EV20" s="239"/>
      <c r="EW20" s="253"/>
      <c r="EX20" s="256"/>
      <c r="EY20" s="256"/>
      <c r="EZ20" s="253"/>
      <c r="FA20" s="239"/>
      <c r="FB20" s="239"/>
      <c r="FC20" s="253"/>
      <c r="FD20" s="256"/>
      <c r="FE20" s="256"/>
      <c r="FF20" s="253"/>
      <c r="FG20" s="239"/>
      <c r="FH20" s="239"/>
      <c r="FI20" s="253"/>
      <c r="FJ20" s="229">
        <v>45000</v>
      </c>
      <c r="FK20" s="256">
        <v>5000</v>
      </c>
      <c r="FL20" s="253">
        <v>50000</v>
      </c>
      <c r="FM20" s="239"/>
      <c r="FN20" s="239"/>
      <c r="FO20" s="253"/>
      <c r="FP20" s="256"/>
      <c r="FQ20" s="256"/>
      <c r="FR20" s="253"/>
      <c r="FS20" s="239"/>
      <c r="FT20" s="239"/>
      <c r="FU20" s="253"/>
      <c r="FV20" s="256"/>
      <c r="FW20" s="256"/>
      <c r="FX20" s="253"/>
      <c r="FY20" s="239"/>
      <c r="FZ20" s="239"/>
      <c r="GA20" s="253"/>
      <c r="GB20" s="256"/>
      <c r="GC20" s="256"/>
      <c r="GD20" s="253"/>
      <c r="GE20" s="239"/>
      <c r="GF20" s="239"/>
      <c r="GG20" s="253"/>
      <c r="GH20" s="256"/>
      <c r="GI20" s="256"/>
      <c r="GJ20" s="253"/>
      <c r="GK20" s="239"/>
      <c r="GL20" s="239"/>
      <c r="GM20" s="253"/>
      <c r="GN20" s="256"/>
      <c r="GO20" s="256"/>
      <c r="GP20" s="253"/>
      <c r="GQ20" s="239"/>
      <c r="GR20" s="239"/>
      <c r="GS20" s="253"/>
      <c r="GT20" s="256"/>
      <c r="GU20" s="256"/>
      <c r="GV20" s="253"/>
      <c r="GW20" s="228">
        <v>45000</v>
      </c>
      <c r="GX20" s="239">
        <v>5000</v>
      </c>
      <c r="GY20" s="253">
        <v>50000</v>
      </c>
      <c r="GZ20" s="256"/>
      <c r="HA20" s="256"/>
      <c r="HB20" s="253"/>
      <c r="HC20" s="239"/>
      <c r="HD20" s="239"/>
      <c r="HE20" s="253"/>
      <c r="HF20" s="256"/>
      <c r="HG20" s="256"/>
      <c r="HH20" s="253"/>
      <c r="HI20" s="239"/>
      <c r="HJ20" s="239"/>
      <c r="HK20" s="253"/>
      <c r="HL20" s="256"/>
      <c r="HM20" s="256"/>
      <c r="HN20" s="253"/>
      <c r="HO20" s="239"/>
      <c r="HP20" s="239"/>
      <c r="HQ20" s="253"/>
      <c r="HR20" s="256"/>
      <c r="HS20" s="256"/>
      <c r="HT20" s="253"/>
      <c r="HU20" s="239"/>
      <c r="HV20" s="239"/>
      <c r="HW20" s="253"/>
      <c r="HX20" s="256"/>
      <c r="HY20" s="256"/>
      <c r="HZ20" s="253"/>
      <c r="IA20" s="239"/>
      <c r="IB20" s="239"/>
      <c r="IC20" s="253"/>
      <c r="ID20" s="256"/>
      <c r="IE20" s="256"/>
      <c r="IF20" s="253"/>
      <c r="IG20" s="207"/>
      <c r="IH20" s="207"/>
      <c r="II20" s="259"/>
      <c r="IJ20" s="256"/>
      <c r="IK20" s="256"/>
      <c r="IL20" s="253"/>
      <c r="IM20" s="239"/>
      <c r="IN20" s="239"/>
      <c r="IO20" s="253"/>
      <c r="IP20" s="256"/>
      <c r="IQ20" s="256"/>
      <c r="IR20" s="253"/>
      <c r="IS20" s="228">
        <v>36000</v>
      </c>
      <c r="IT20" s="239">
        <v>5000</v>
      </c>
      <c r="IU20" s="253">
        <v>41000</v>
      </c>
      <c r="IV20" s="255"/>
      <c r="IW20" s="255"/>
      <c r="IX20" s="253"/>
      <c r="IY20" s="235"/>
      <c r="IZ20" s="235"/>
      <c r="JA20" s="253"/>
      <c r="JB20" s="255"/>
      <c r="JC20" s="255"/>
      <c r="JD20" s="253"/>
      <c r="JE20" s="257"/>
      <c r="JF20" s="257"/>
      <c r="JG20" s="253"/>
      <c r="JH20" s="258"/>
      <c r="JI20" s="240"/>
      <c r="JJ20" s="214"/>
      <c r="JK20" s="214"/>
      <c r="JL20" s="214"/>
      <c r="JM20" s="214"/>
      <c r="JN20" s="214"/>
      <c r="JO20" s="214"/>
      <c r="JP20" s="214"/>
      <c r="JQ20" s="214"/>
      <c r="JR20" s="214"/>
      <c r="JS20" s="214"/>
      <c r="JT20" s="217"/>
      <c r="JU20" s="214"/>
      <c r="JV20" s="217"/>
      <c r="JW20" s="214"/>
      <c r="JX20" s="214"/>
      <c r="JY20" s="214"/>
      <c r="JZ20" s="214"/>
      <c r="KA20" s="214"/>
      <c r="KB20" s="214"/>
      <c r="KC20" s="214"/>
      <c r="KD20" s="214"/>
      <c r="KE20" s="214"/>
      <c r="KF20" s="214"/>
      <c r="KG20" s="214"/>
      <c r="KH20" s="214"/>
      <c r="KI20" s="214"/>
      <c r="KJ20" s="214"/>
      <c r="KK20" s="214"/>
      <c r="KL20" s="214"/>
      <c r="KM20" s="214"/>
      <c r="KN20" s="214"/>
      <c r="KO20" s="214"/>
      <c r="KP20" s="214"/>
      <c r="KQ20" s="214"/>
      <c r="KR20" s="214"/>
      <c r="KS20" s="214"/>
      <c r="KT20" s="214"/>
      <c r="KU20" s="214"/>
      <c r="KV20" s="214"/>
      <c r="KW20" s="214"/>
      <c r="KX20" s="214"/>
      <c r="KY20" s="214"/>
      <c r="KZ20" s="214"/>
      <c r="LA20" s="214"/>
      <c r="LB20" s="217"/>
      <c r="LC20" s="214"/>
      <c r="LD20" s="214"/>
      <c r="LE20" s="214"/>
      <c r="LF20" s="217"/>
      <c r="LG20" s="214"/>
      <c r="LH20" s="214"/>
      <c r="LI20" s="214"/>
      <c r="LJ20" s="214"/>
      <c r="LK20" s="214"/>
      <c r="LL20" s="214"/>
      <c r="LM20" s="214"/>
      <c r="LN20" s="214"/>
      <c r="LO20" s="214"/>
      <c r="LP20" s="214"/>
      <c r="LQ20" s="214"/>
      <c r="LR20" s="214"/>
      <c r="LS20" s="214"/>
      <c r="LT20" s="214"/>
      <c r="LU20" s="214"/>
      <c r="LV20" s="214"/>
      <c r="LW20" s="214"/>
      <c r="LX20" s="214"/>
      <c r="LY20" s="214"/>
      <c r="LZ20" s="214"/>
      <c r="MA20" s="214"/>
      <c r="MB20" s="214"/>
      <c r="MC20" s="214"/>
      <c r="MD20" s="214"/>
      <c r="ME20" s="214"/>
      <c r="MF20" s="214"/>
      <c r="MG20" s="214"/>
      <c r="MH20" s="214"/>
      <c r="MI20" s="214"/>
      <c r="MJ20" s="214"/>
      <c r="MK20" s="214"/>
      <c r="ML20" s="214"/>
      <c r="MM20" s="214"/>
      <c r="MN20" s="214"/>
      <c r="MO20" s="214"/>
      <c r="MP20" s="214"/>
      <c r="MQ20" s="214"/>
      <c r="MR20" s="243"/>
      <c r="MS20" s="234"/>
      <c r="MT20" s="234"/>
      <c r="MW20" s="243"/>
    </row>
    <row r="21" spans="1:361" s="242" customFormat="1" ht="29.25" customHeight="1">
      <c r="A21" s="248" t="s">
        <v>488</v>
      </c>
      <c r="B21" s="252">
        <v>159322</v>
      </c>
      <c r="C21" s="249">
        <v>800</v>
      </c>
      <c r="D21" s="250" t="s">
        <v>487</v>
      </c>
      <c r="E21" s="250"/>
      <c r="F21" s="251">
        <v>43555</v>
      </c>
      <c r="G21" s="227">
        <v>1223</v>
      </c>
      <c r="H21" s="239"/>
      <c r="I21" s="241">
        <v>1223</v>
      </c>
      <c r="J21" s="256">
        <v>4103</v>
      </c>
      <c r="K21" s="256"/>
      <c r="L21" s="253">
        <v>4103</v>
      </c>
      <c r="M21" s="239">
        <v>1549</v>
      </c>
      <c r="N21" s="239"/>
      <c r="O21" s="253">
        <v>1549</v>
      </c>
      <c r="P21" s="256">
        <v>2261</v>
      </c>
      <c r="Q21" s="256"/>
      <c r="R21" s="253">
        <v>2261</v>
      </c>
      <c r="S21" s="239">
        <v>1241</v>
      </c>
      <c r="T21" s="239"/>
      <c r="U21" s="253">
        <v>1241</v>
      </c>
      <c r="V21" s="256">
        <v>10754</v>
      </c>
      <c r="W21" s="256"/>
      <c r="X21" s="253">
        <v>10754</v>
      </c>
      <c r="Y21" s="239">
        <v>788</v>
      </c>
      <c r="Z21" s="239"/>
      <c r="AA21" s="253">
        <v>788</v>
      </c>
      <c r="AB21" s="256">
        <v>959</v>
      </c>
      <c r="AC21" s="256"/>
      <c r="AD21" s="253">
        <v>959</v>
      </c>
      <c r="AE21" s="239">
        <v>1405</v>
      </c>
      <c r="AF21" s="239"/>
      <c r="AG21" s="253">
        <v>1405</v>
      </c>
      <c r="AH21" s="256">
        <v>2726</v>
      </c>
      <c r="AI21" s="256"/>
      <c r="AJ21" s="253">
        <v>2726</v>
      </c>
      <c r="AK21" s="239">
        <v>3298</v>
      </c>
      <c r="AL21" s="239"/>
      <c r="AM21" s="253">
        <v>3298</v>
      </c>
      <c r="AN21" s="256">
        <v>19694</v>
      </c>
      <c r="AO21" s="256"/>
      <c r="AP21" s="253">
        <v>19694</v>
      </c>
      <c r="AQ21" s="239">
        <v>3586</v>
      </c>
      <c r="AR21" s="239"/>
      <c r="AS21" s="253">
        <v>3586</v>
      </c>
      <c r="AT21" s="256">
        <v>2080</v>
      </c>
      <c r="AU21" s="256"/>
      <c r="AV21" s="253">
        <v>2080</v>
      </c>
      <c r="AW21" s="239">
        <v>862</v>
      </c>
      <c r="AX21" s="239"/>
      <c r="AY21" s="253">
        <v>862</v>
      </c>
      <c r="AZ21" s="256">
        <v>1057</v>
      </c>
      <c r="BA21" s="256"/>
      <c r="BB21" s="253">
        <v>1057</v>
      </c>
      <c r="BC21" s="239">
        <v>1136</v>
      </c>
      <c r="BD21" s="239"/>
      <c r="BE21" s="253">
        <v>1136</v>
      </c>
      <c r="BF21" s="256">
        <v>2593</v>
      </c>
      <c r="BG21" s="256"/>
      <c r="BH21" s="253">
        <v>2593</v>
      </c>
      <c r="BI21" s="239">
        <v>979</v>
      </c>
      <c r="BJ21" s="239"/>
      <c r="BK21" s="253">
        <v>979</v>
      </c>
      <c r="BL21" s="256">
        <v>2430</v>
      </c>
      <c r="BM21" s="256"/>
      <c r="BN21" s="253">
        <v>2430</v>
      </c>
      <c r="BO21" s="239">
        <v>2404</v>
      </c>
      <c r="BP21" s="239"/>
      <c r="BQ21" s="253">
        <v>2404</v>
      </c>
      <c r="BR21" s="256">
        <v>5153</v>
      </c>
      <c r="BS21" s="256"/>
      <c r="BT21" s="253">
        <v>5153</v>
      </c>
      <c r="BU21" s="239">
        <v>676</v>
      </c>
      <c r="BV21" s="239"/>
      <c r="BW21" s="253">
        <v>676</v>
      </c>
      <c r="BX21" s="256">
        <v>4608</v>
      </c>
      <c r="BY21" s="256"/>
      <c r="BZ21" s="253">
        <v>4608</v>
      </c>
      <c r="CA21" s="239">
        <v>790</v>
      </c>
      <c r="CB21" s="239"/>
      <c r="CC21" s="253">
        <v>790</v>
      </c>
      <c r="CD21" s="256">
        <v>896</v>
      </c>
      <c r="CE21" s="256"/>
      <c r="CF21" s="253">
        <v>896</v>
      </c>
      <c r="CG21" s="239">
        <v>2881</v>
      </c>
      <c r="CH21" s="239"/>
      <c r="CI21" s="253">
        <v>2881</v>
      </c>
      <c r="CJ21" s="256">
        <v>1558</v>
      </c>
      <c r="CK21" s="256"/>
      <c r="CL21" s="253">
        <v>1558</v>
      </c>
      <c r="CM21" s="239">
        <v>1120</v>
      </c>
      <c r="CN21" s="239"/>
      <c r="CO21" s="253">
        <v>1120</v>
      </c>
      <c r="CP21" s="256">
        <v>430</v>
      </c>
      <c r="CQ21" s="256"/>
      <c r="CR21" s="253">
        <v>430</v>
      </c>
      <c r="CS21" s="239">
        <v>1535</v>
      </c>
      <c r="CT21" s="239"/>
      <c r="CU21" s="253">
        <v>1535</v>
      </c>
      <c r="CV21" s="256">
        <v>186</v>
      </c>
      <c r="CW21" s="256"/>
      <c r="CX21" s="253">
        <v>186</v>
      </c>
      <c r="CY21" s="239">
        <v>1416</v>
      </c>
      <c r="CZ21" s="239"/>
      <c r="DA21" s="253">
        <v>1416</v>
      </c>
      <c r="DB21" s="256">
        <v>558</v>
      </c>
      <c r="DC21" s="256"/>
      <c r="DD21" s="253">
        <v>558</v>
      </c>
      <c r="DE21" s="239">
        <v>1419</v>
      </c>
      <c r="DF21" s="239"/>
      <c r="DG21" s="253">
        <v>1419</v>
      </c>
      <c r="DH21" s="256">
        <v>2160</v>
      </c>
      <c r="DI21" s="256"/>
      <c r="DJ21" s="253">
        <v>2160</v>
      </c>
      <c r="DK21" s="239">
        <v>1335</v>
      </c>
      <c r="DL21" s="239"/>
      <c r="DM21" s="253">
        <v>1335</v>
      </c>
      <c r="DN21" s="256">
        <v>8118</v>
      </c>
      <c r="DO21" s="256"/>
      <c r="DP21" s="253">
        <v>8118</v>
      </c>
      <c r="DQ21" s="239">
        <v>858</v>
      </c>
      <c r="DR21" s="239"/>
      <c r="DS21" s="253">
        <v>858</v>
      </c>
      <c r="DT21" s="256">
        <v>4477</v>
      </c>
      <c r="DU21" s="256"/>
      <c r="DV21" s="253">
        <v>4477</v>
      </c>
      <c r="DW21" s="239">
        <v>1102</v>
      </c>
      <c r="DX21" s="239"/>
      <c r="DY21" s="253">
        <v>1102</v>
      </c>
      <c r="DZ21" s="256">
        <v>1276</v>
      </c>
      <c r="EA21" s="256"/>
      <c r="EB21" s="253">
        <v>1276</v>
      </c>
      <c r="EC21" s="239">
        <v>1565</v>
      </c>
      <c r="ED21" s="239"/>
      <c r="EE21" s="253">
        <v>1565</v>
      </c>
      <c r="EF21" s="256">
        <v>3511</v>
      </c>
      <c r="EG21" s="256"/>
      <c r="EH21" s="253">
        <v>3511</v>
      </c>
      <c r="EI21" s="239">
        <v>5418</v>
      </c>
      <c r="EJ21" s="239"/>
      <c r="EK21" s="253">
        <v>5418</v>
      </c>
      <c r="EL21" s="256">
        <v>1989</v>
      </c>
      <c r="EM21" s="256"/>
      <c r="EN21" s="253">
        <v>1989</v>
      </c>
      <c r="EO21" s="239">
        <v>847</v>
      </c>
      <c r="EP21" s="239"/>
      <c r="EQ21" s="253">
        <v>847</v>
      </c>
      <c r="ER21" s="256">
        <v>1483</v>
      </c>
      <c r="ES21" s="256"/>
      <c r="ET21" s="253">
        <v>1483</v>
      </c>
      <c r="EU21" s="239">
        <v>53277</v>
      </c>
      <c r="EV21" s="239"/>
      <c r="EW21" s="253">
        <v>53277</v>
      </c>
      <c r="EX21" s="256">
        <v>3256</v>
      </c>
      <c r="EY21" s="256"/>
      <c r="EZ21" s="253">
        <v>3256</v>
      </c>
      <c r="FA21" s="239">
        <v>1682</v>
      </c>
      <c r="FB21" s="239"/>
      <c r="FC21" s="253">
        <v>1682</v>
      </c>
      <c r="FD21" s="256">
        <v>1116</v>
      </c>
      <c r="FE21" s="256"/>
      <c r="FF21" s="253">
        <v>1116</v>
      </c>
      <c r="FG21" s="239">
        <v>1736</v>
      </c>
      <c r="FH21" s="239"/>
      <c r="FI21" s="253">
        <v>1736</v>
      </c>
      <c r="FJ21" s="256">
        <v>1839</v>
      </c>
      <c r="FK21" s="256"/>
      <c r="FL21" s="253">
        <v>1839</v>
      </c>
      <c r="FM21" s="239">
        <v>3842</v>
      </c>
      <c r="FN21" s="239">
        <v>261</v>
      </c>
      <c r="FO21" s="253">
        <f>FM21+FN21</f>
        <v>4103</v>
      </c>
      <c r="FP21" s="256">
        <v>5234</v>
      </c>
      <c r="FQ21" s="256"/>
      <c r="FR21" s="253">
        <v>5234</v>
      </c>
      <c r="FS21" s="239">
        <v>593</v>
      </c>
      <c r="FT21" s="239"/>
      <c r="FU21" s="253">
        <v>593</v>
      </c>
      <c r="FV21" s="256">
        <v>1725</v>
      </c>
      <c r="FW21" s="256"/>
      <c r="FX21" s="253">
        <v>1725</v>
      </c>
      <c r="FY21" s="239">
        <v>1907</v>
      </c>
      <c r="FZ21" s="239"/>
      <c r="GA21" s="253">
        <v>1907</v>
      </c>
      <c r="GB21" s="256">
        <v>3155</v>
      </c>
      <c r="GC21" s="256"/>
      <c r="GD21" s="253">
        <v>3155</v>
      </c>
      <c r="GE21" s="239">
        <v>939</v>
      </c>
      <c r="GF21" s="239"/>
      <c r="GG21" s="253">
        <v>939</v>
      </c>
      <c r="GH21" s="256">
        <v>7093</v>
      </c>
      <c r="GI21" s="256"/>
      <c r="GJ21" s="253">
        <v>7093</v>
      </c>
      <c r="GK21" s="239">
        <v>1058</v>
      </c>
      <c r="GL21" s="239"/>
      <c r="GM21" s="253">
        <v>1058</v>
      </c>
      <c r="GN21" s="256">
        <v>7701</v>
      </c>
      <c r="GO21" s="256"/>
      <c r="GP21" s="253">
        <v>7701</v>
      </c>
      <c r="GQ21" s="239">
        <v>1508</v>
      </c>
      <c r="GR21" s="239"/>
      <c r="GS21" s="253">
        <v>1508</v>
      </c>
      <c r="GT21" s="256">
        <v>3232</v>
      </c>
      <c r="GU21" s="256"/>
      <c r="GV21" s="253">
        <v>3232</v>
      </c>
      <c r="GW21" s="239">
        <v>1211</v>
      </c>
      <c r="GX21" s="239"/>
      <c r="GY21" s="253">
        <v>1211</v>
      </c>
      <c r="GZ21" s="256">
        <v>2563</v>
      </c>
      <c r="HA21" s="256"/>
      <c r="HB21" s="253">
        <v>2563</v>
      </c>
      <c r="HC21" s="239">
        <v>4350</v>
      </c>
      <c r="HD21" s="239"/>
      <c r="HE21" s="253">
        <v>4350</v>
      </c>
      <c r="HF21" s="256">
        <v>1163</v>
      </c>
      <c r="HG21" s="256"/>
      <c r="HH21" s="253">
        <v>1163</v>
      </c>
      <c r="HI21" s="239">
        <v>2678</v>
      </c>
      <c r="HJ21" s="239"/>
      <c r="HK21" s="253">
        <v>2678</v>
      </c>
      <c r="HL21" s="256">
        <v>379</v>
      </c>
      <c r="HM21" s="256"/>
      <c r="HN21" s="253">
        <v>379</v>
      </c>
      <c r="HO21" s="239">
        <v>1387</v>
      </c>
      <c r="HP21" s="239"/>
      <c r="HQ21" s="253">
        <v>1387</v>
      </c>
      <c r="HR21" s="256">
        <v>1727</v>
      </c>
      <c r="HS21" s="256"/>
      <c r="HT21" s="253">
        <v>1727</v>
      </c>
      <c r="HU21" s="239">
        <v>2471</v>
      </c>
      <c r="HV21" s="239"/>
      <c r="HW21" s="253">
        <v>2471</v>
      </c>
      <c r="HX21" s="256">
        <v>1381</v>
      </c>
      <c r="HY21" s="256"/>
      <c r="HZ21" s="253">
        <v>1381</v>
      </c>
      <c r="IA21" s="239">
        <v>4246</v>
      </c>
      <c r="IB21" s="239"/>
      <c r="IC21" s="253">
        <v>4246</v>
      </c>
      <c r="ID21" s="256">
        <v>1037</v>
      </c>
      <c r="IE21" s="256"/>
      <c r="IF21" s="253">
        <v>1037</v>
      </c>
      <c r="IG21" s="207"/>
      <c r="IH21" s="207"/>
      <c r="II21" s="259"/>
      <c r="IJ21" s="256">
        <v>1187</v>
      </c>
      <c r="IK21" s="256"/>
      <c r="IL21" s="253">
        <v>1187</v>
      </c>
      <c r="IM21" s="239">
        <v>8783</v>
      </c>
      <c r="IN21" s="239"/>
      <c r="IO21" s="253">
        <v>8783</v>
      </c>
      <c r="IP21" s="256">
        <v>2016</v>
      </c>
      <c r="IQ21" s="256"/>
      <c r="IR21" s="253">
        <v>2016</v>
      </c>
      <c r="IS21" s="239">
        <v>1737</v>
      </c>
      <c r="IT21" s="239"/>
      <c r="IU21" s="253">
        <v>1737</v>
      </c>
      <c r="IV21" s="255">
        <v>1486</v>
      </c>
      <c r="IW21" s="255"/>
      <c r="IX21" s="253">
        <v>1486</v>
      </c>
      <c r="IY21" s="235">
        <v>3428</v>
      </c>
      <c r="IZ21" s="235"/>
      <c r="JA21" s="253">
        <v>3428</v>
      </c>
      <c r="JB21" s="255">
        <v>5833</v>
      </c>
      <c r="JC21" s="255"/>
      <c r="JD21" s="253">
        <v>5833</v>
      </c>
      <c r="JE21" s="257">
        <v>3105</v>
      </c>
      <c r="JF21" s="257"/>
      <c r="JG21" s="253">
        <v>3105</v>
      </c>
      <c r="JH21" s="258"/>
      <c r="JI21" s="240"/>
      <c r="JJ21" s="214"/>
      <c r="JK21" s="214"/>
      <c r="JL21" s="214"/>
      <c r="JM21" s="214"/>
      <c r="JN21" s="214"/>
      <c r="JO21" s="214"/>
      <c r="JP21" s="214"/>
      <c r="JQ21" s="214"/>
      <c r="JR21" s="214"/>
      <c r="JS21" s="214"/>
      <c r="JT21" s="217"/>
      <c r="JU21" s="214"/>
      <c r="JV21" s="217"/>
      <c r="JW21" s="214"/>
      <c r="JX21" s="214"/>
      <c r="JY21" s="214"/>
      <c r="JZ21" s="214"/>
      <c r="KA21" s="214"/>
      <c r="KB21" s="214"/>
      <c r="KC21" s="214"/>
      <c r="KD21" s="214"/>
      <c r="KE21" s="214"/>
      <c r="KF21" s="214"/>
      <c r="KG21" s="214"/>
      <c r="KH21" s="214"/>
      <c r="KI21" s="214"/>
      <c r="KJ21" s="214"/>
      <c r="KK21" s="214"/>
      <c r="KL21" s="214"/>
      <c r="KM21" s="214"/>
      <c r="KN21" s="214"/>
      <c r="KO21" s="214"/>
      <c r="KP21" s="214"/>
      <c r="KQ21" s="214"/>
      <c r="KR21" s="214"/>
      <c r="KS21" s="214"/>
      <c r="KT21" s="214"/>
      <c r="KU21" s="214"/>
      <c r="KV21" s="214"/>
      <c r="KW21" s="214"/>
      <c r="KX21" s="214"/>
      <c r="KY21" s="214"/>
      <c r="KZ21" s="214"/>
      <c r="LA21" s="214"/>
      <c r="LB21" s="217"/>
      <c r="LC21" s="214"/>
      <c r="LD21" s="214"/>
      <c r="LE21" s="214"/>
      <c r="LF21" s="217"/>
      <c r="LG21" s="214"/>
      <c r="LH21" s="214"/>
      <c r="LI21" s="214"/>
      <c r="LJ21" s="214"/>
      <c r="LK21" s="214"/>
      <c r="LL21" s="214"/>
      <c r="LM21" s="214"/>
      <c r="LN21" s="214"/>
      <c r="LO21" s="214"/>
      <c r="LP21" s="214"/>
      <c r="LQ21" s="214"/>
      <c r="LR21" s="214"/>
      <c r="LS21" s="214"/>
      <c r="LT21" s="214"/>
      <c r="LU21" s="214"/>
      <c r="LV21" s="214"/>
      <c r="LW21" s="214"/>
      <c r="LX21" s="214"/>
      <c r="LY21" s="214"/>
      <c r="LZ21" s="214"/>
      <c r="MA21" s="214"/>
      <c r="MB21" s="214"/>
      <c r="MC21" s="214"/>
      <c r="MD21" s="214"/>
      <c r="ME21" s="214"/>
      <c r="MF21" s="214"/>
      <c r="MG21" s="214"/>
      <c r="MH21" s="214"/>
      <c r="MI21" s="214"/>
      <c r="MJ21" s="214"/>
      <c r="MK21" s="214"/>
      <c r="ML21" s="214"/>
      <c r="MM21" s="214"/>
      <c r="MN21" s="214"/>
      <c r="MO21" s="214"/>
      <c r="MP21" s="214"/>
      <c r="MQ21" s="214"/>
      <c r="MR21" s="243"/>
      <c r="MS21" s="234"/>
      <c r="MT21" s="234"/>
      <c r="MW21" s="243"/>
    </row>
    <row r="22" spans="1:361" s="242" customFormat="1" ht="20.100000000000001" customHeight="1">
      <c r="A22" s="248" t="s">
        <v>492</v>
      </c>
      <c r="B22" s="252">
        <v>191000</v>
      </c>
      <c r="C22" s="249">
        <v>800</v>
      </c>
      <c r="D22" s="250" t="s">
        <v>487</v>
      </c>
      <c r="E22" s="250"/>
      <c r="F22" s="251">
        <v>43555</v>
      </c>
      <c r="G22" s="239"/>
      <c r="H22" s="239"/>
      <c r="I22" s="241"/>
      <c r="J22" s="256"/>
      <c r="K22" s="256"/>
      <c r="L22" s="253"/>
      <c r="M22" s="239"/>
      <c r="N22" s="239"/>
      <c r="O22" s="253"/>
      <c r="P22" s="256"/>
      <c r="Q22" s="256"/>
      <c r="R22" s="253"/>
      <c r="S22" s="239"/>
      <c r="T22" s="239"/>
      <c r="U22" s="253"/>
      <c r="V22" s="256"/>
      <c r="W22" s="256"/>
      <c r="X22" s="253"/>
      <c r="Y22" s="239"/>
      <c r="Z22" s="239"/>
      <c r="AA22" s="253"/>
      <c r="AB22" s="256"/>
      <c r="AC22" s="256"/>
      <c r="AD22" s="253"/>
      <c r="AE22" s="239"/>
      <c r="AF22" s="239"/>
      <c r="AG22" s="253"/>
      <c r="AH22" s="256"/>
      <c r="AI22" s="256"/>
      <c r="AJ22" s="253"/>
      <c r="AK22" s="239"/>
      <c r="AL22" s="239"/>
      <c r="AM22" s="253"/>
      <c r="AN22" s="256"/>
      <c r="AO22" s="256"/>
      <c r="AP22" s="253"/>
      <c r="AQ22" s="239"/>
      <c r="AR22" s="239"/>
      <c r="AS22" s="253"/>
      <c r="AT22" s="256"/>
      <c r="AU22" s="256"/>
      <c r="AV22" s="253"/>
      <c r="AW22" s="239"/>
      <c r="AX22" s="239"/>
      <c r="AY22" s="253"/>
      <c r="AZ22" s="256"/>
      <c r="BA22" s="256"/>
      <c r="BB22" s="253"/>
      <c r="BC22" s="239"/>
      <c r="BD22" s="239"/>
      <c r="BE22" s="253"/>
      <c r="BF22" s="256"/>
      <c r="BG22" s="256"/>
      <c r="BH22" s="253"/>
      <c r="BI22" s="239"/>
      <c r="BJ22" s="239"/>
      <c r="BK22" s="253"/>
      <c r="BL22" s="256"/>
      <c r="BM22" s="256"/>
      <c r="BN22" s="253"/>
      <c r="BO22" s="239"/>
      <c r="BP22" s="239"/>
      <c r="BQ22" s="253"/>
      <c r="BR22" s="256"/>
      <c r="BS22" s="256"/>
      <c r="BT22" s="253"/>
      <c r="BU22" s="239"/>
      <c r="BV22" s="239"/>
      <c r="BW22" s="253"/>
      <c r="BX22" s="256"/>
      <c r="BY22" s="256"/>
      <c r="BZ22" s="253"/>
      <c r="CA22" s="239"/>
      <c r="CB22" s="239"/>
      <c r="CC22" s="253"/>
      <c r="CD22" s="256"/>
      <c r="CE22" s="256"/>
      <c r="CF22" s="253"/>
      <c r="CG22" s="239"/>
      <c r="CH22" s="239"/>
      <c r="CI22" s="253"/>
      <c r="CJ22" s="256"/>
      <c r="CK22" s="256"/>
      <c r="CL22" s="253"/>
      <c r="CM22" s="239"/>
      <c r="CN22" s="239"/>
      <c r="CO22" s="253"/>
      <c r="CP22" s="256"/>
      <c r="CQ22" s="256"/>
      <c r="CR22" s="253"/>
      <c r="CS22" s="239"/>
      <c r="CT22" s="239"/>
      <c r="CU22" s="253"/>
      <c r="CV22" s="256"/>
      <c r="CW22" s="256"/>
      <c r="CX22" s="253"/>
      <c r="CY22" s="239"/>
      <c r="CZ22" s="239"/>
      <c r="DA22" s="253"/>
      <c r="DB22" s="256"/>
      <c r="DC22" s="256"/>
      <c r="DD22" s="253"/>
      <c r="DE22" s="239"/>
      <c r="DF22" s="239"/>
      <c r="DG22" s="253"/>
      <c r="DH22" s="256"/>
      <c r="DI22" s="256"/>
      <c r="DJ22" s="253"/>
      <c r="DK22" s="239"/>
      <c r="DL22" s="239"/>
      <c r="DM22" s="253"/>
      <c r="DN22" s="256"/>
      <c r="DO22" s="256"/>
      <c r="DP22" s="253"/>
      <c r="DQ22" s="239"/>
      <c r="DR22" s="239"/>
      <c r="DS22" s="253"/>
      <c r="DT22" s="256"/>
      <c r="DU22" s="256"/>
      <c r="DV22" s="253"/>
      <c r="DW22" s="239"/>
      <c r="DX22" s="239"/>
      <c r="DY22" s="253"/>
      <c r="DZ22" s="256"/>
      <c r="EA22" s="256"/>
      <c r="EB22" s="253"/>
      <c r="EC22" s="239"/>
      <c r="ED22" s="239"/>
      <c r="EE22" s="253"/>
      <c r="EF22" s="256"/>
      <c r="EG22" s="256"/>
      <c r="EH22" s="253"/>
      <c r="EI22" s="239"/>
      <c r="EJ22" s="239"/>
      <c r="EK22" s="253"/>
      <c r="EL22" s="256"/>
      <c r="EM22" s="256"/>
      <c r="EN22" s="253"/>
      <c r="EO22" s="239"/>
      <c r="EP22" s="239"/>
      <c r="EQ22" s="253"/>
      <c r="ER22" s="256"/>
      <c r="ES22" s="256"/>
      <c r="ET22" s="253"/>
      <c r="EU22" s="227">
        <v>36789</v>
      </c>
      <c r="EV22" s="239"/>
      <c r="EW22" s="253">
        <v>36789</v>
      </c>
      <c r="EX22" s="256"/>
      <c r="EY22" s="256"/>
      <c r="EZ22" s="253"/>
      <c r="FA22" s="239"/>
      <c r="FB22" s="239"/>
      <c r="FC22" s="253"/>
      <c r="FD22" s="256"/>
      <c r="FE22" s="256"/>
      <c r="FF22" s="253"/>
      <c r="FG22" s="239"/>
      <c r="FH22" s="239"/>
      <c r="FI22" s="253"/>
      <c r="FJ22" s="256"/>
      <c r="FK22" s="256"/>
      <c r="FL22" s="253"/>
      <c r="FM22" s="239"/>
      <c r="FN22" s="239"/>
      <c r="FO22" s="253"/>
      <c r="FP22" s="256"/>
      <c r="FQ22" s="256"/>
      <c r="FR22" s="253"/>
      <c r="FS22" s="239"/>
      <c r="FT22" s="239"/>
      <c r="FU22" s="253"/>
      <c r="FV22" s="256"/>
      <c r="FW22" s="256"/>
      <c r="FX22" s="253"/>
      <c r="FY22" s="239"/>
      <c r="FZ22" s="239"/>
      <c r="GA22" s="253"/>
      <c r="GB22" s="256"/>
      <c r="GC22" s="256"/>
      <c r="GD22" s="253"/>
      <c r="GE22" s="239"/>
      <c r="GF22" s="239"/>
      <c r="GG22" s="253"/>
      <c r="GH22" s="256"/>
      <c r="GI22" s="256"/>
      <c r="GJ22" s="253"/>
      <c r="GK22" s="239"/>
      <c r="GL22" s="239"/>
      <c r="GM22" s="253"/>
      <c r="GN22" s="256"/>
      <c r="GO22" s="256"/>
      <c r="GP22" s="253"/>
      <c r="GQ22" s="239"/>
      <c r="GR22" s="239"/>
      <c r="GS22" s="253"/>
      <c r="GT22" s="256"/>
      <c r="GU22" s="256"/>
      <c r="GV22" s="253"/>
      <c r="GW22" s="239"/>
      <c r="GX22" s="239"/>
      <c r="GY22" s="253"/>
      <c r="GZ22" s="256"/>
      <c r="HA22" s="256"/>
      <c r="HB22" s="253"/>
      <c r="HC22" s="239"/>
      <c r="HD22" s="239"/>
      <c r="HE22" s="253"/>
      <c r="HF22" s="256"/>
      <c r="HG22" s="256"/>
      <c r="HH22" s="253"/>
      <c r="HI22" s="239"/>
      <c r="HJ22" s="239"/>
      <c r="HK22" s="253"/>
      <c r="HL22" s="256"/>
      <c r="HM22" s="256"/>
      <c r="HN22" s="253"/>
      <c r="HO22" s="239"/>
      <c r="HP22" s="239"/>
      <c r="HQ22" s="253"/>
      <c r="HR22" s="256"/>
      <c r="HS22" s="256"/>
      <c r="HT22" s="253"/>
      <c r="HU22" s="239"/>
      <c r="HV22" s="239"/>
      <c r="HW22" s="253"/>
      <c r="HX22" s="256"/>
      <c r="HY22" s="256"/>
      <c r="HZ22" s="253"/>
      <c r="IA22" s="239"/>
      <c r="IB22" s="239"/>
      <c r="IC22" s="253"/>
      <c r="ID22" s="256"/>
      <c r="IE22" s="256"/>
      <c r="IF22" s="253"/>
      <c r="IG22" s="207"/>
      <c r="IH22" s="207"/>
      <c r="II22" s="259"/>
      <c r="IJ22" s="256"/>
      <c r="IK22" s="256"/>
      <c r="IL22" s="253"/>
      <c r="IM22" s="239"/>
      <c r="IN22" s="239"/>
      <c r="IO22" s="253"/>
      <c r="IP22" s="256"/>
      <c r="IQ22" s="256"/>
      <c r="IR22" s="253"/>
      <c r="IS22" s="239"/>
      <c r="IT22" s="239"/>
      <c r="IU22" s="253"/>
      <c r="IV22" s="255"/>
      <c r="IW22" s="255"/>
      <c r="IX22" s="253"/>
      <c r="IY22" s="235"/>
      <c r="IZ22" s="235"/>
      <c r="JA22" s="253"/>
      <c r="JB22" s="255"/>
      <c r="JC22" s="255"/>
      <c r="JD22" s="253"/>
      <c r="JE22" s="257"/>
      <c r="JF22" s="257"/>
      <c r="JG22" s="253"/>
      <c r="JH22" s="258"/>
      <c r="JI22" s="240"/>
      <c r="JJ22" s="214"/>
      <c r="JK22" s="214"/>
      <c r="JL22" s="214"/>
      <c r="JM22" s="214"/>
      <c r="JN22" s="214"/>
      <c r="JO22" s="214"/>
      <c r="JP22" s="214"/>
      <c r="JQ22" s="214"/>
      <c r="JR22" s="214"/>
      <c r="JS22" s="214"/>
      <c r="JT22" s="217"/>
      <c r="JU22" s="214"/>
      <c r="JV22" s="217"/>
      <c r="JW22" s="214"/>
      <c r="JX22" s="214"/>
      <c r="JY22" s="214"/>
      <c r="JZ22" s="214"/>
      <c r="KA22" s="214"/>
      <c r="KB22" s="214"/>
      <c r="KC22" s="214"/>
      <c r="KD22" s="214"/>
      <c r="KE22" s="214"/>
      <c r="KF22" s="214"/>
      <c r="KG22" s="214"/>
      <c r="KH22" s="214"/>
      <c r="KI22" s="214"/>
      <c r="KJ22" s="214"/>
      <c r="KK22" s="214"/>
      <c r="KL22" s="214"/>
      <c r="KM22" s="214"/>
      <c r="KN22" s="214"/>
      <c r="KO22" s="214"/>
      <c r="KP22" s="214"/>
      <c r="KQ22" s="214"/>
      <c r="KR22" s="214"/>
      <c r="KS22" s="214"/>
      <c r="KT22" s="214"/>
      <c r="KU22" s="214"/>
      <c r="KV22" s="214"/>
      <c r="KW22" s="214"/>
      <c r="KX22" s="214"/>
      <c r="KY22" s="214"/>
      <c r="KZ22" s="214"/>
      <c r="LA22" s="214"/>
      <c r="LB22" s="217"/>
      <c r="LC22" s="214"/>
      <c r="LD22" s="214"/>
      <c r="LE22" s="214"/>
      <c r="LF22" s="217"/>
      <c r="LG22" s="214"/>
      <c r="LH22" s="214"/>
      <c r="LI22" s="214"/>
      <c r="LJ22" s="214"/>
      <c r="LK22" s="214"/>
      <c r="LL22" s="214"/>
      <c r="LM22" s="214"/>
      <c r="LN22" s="214"/>
      <c r="LO22" s="214"/>
      <c r="LP22" s="214"/>
      <c r="LQ22" s="214"/>
      <c r="LR22" s="214"/>
      <c r="LS22" s="214"/>
      <c r="LT22" s="214"/>
      <c r="LU22" s="214"/>
      <c r="LV22" s="214"/>
      <c r="LW22" s="214"/>
      <c r="LX22" s="214"/>
      <c r="LY22" s="214"/>
      <c r="LZ22" s="214"/>
      <c r="MA22" s="214"/>
      <c r="MB22" s="214"/>
      <c r="MC22" s="214"/>
      <c r="MD22" s="214"/>
      <c r="ME22" s="214"/>
      <c r="MF22" s="214"/>
      <c r="MG22" s="214"/>
      <c r="MH22" s="214"/>
      <c r="MI22" s="214"/>
      <c r="MJ22" s="214"/>
      <c r="MK22" s="214"/>
      <c r="ML22" s="214"/>
      <c r="MM22" s="214"/>
      <c r="MN22" s="214"/>
      <c r="MO22" s="214"/>
      <c r="MP22" s="214"/>
      <c r="MQ22" s="214"/>
      <c r="MR22" s="243"/>
      <c r="MS22" s="234"/>
      <c r="MT22" s="234"/>
      <c r="MW22" s="243"/>
    </row>
    <row r="23" spans="1:361" s="127" customFormat="1" ht="15">
      <c r="A23" s="142" t="s">
        <v>449</v>
      </c>
      <c r="B23" s="147">
        <v>115002</v>
      </c>
      <c r="C23" s="144">
        <v>800</v>
      </c>
      <c r="D23" s="145" t="s">
        <v>476</v>
      </c>
      <c r="E23" s="145" t="s">
        <v>26</v>
      </c>
      <c r="F23" s="146">
        <v>43279</v>
      </c>
      <c r="G23" s="100"/>
      <c r="H23" s="100"/>
      <c r="I23" s="125">
        <f t="shared" si="2"/>
        <v>0</v>
      </c>
      <c r="J23" s="154"/>
      <c r="K23" s="154"/>
      <c r="L23" s="150">
        <f t="shared" si="3"/>
        <v>0</v>
      </c>
      <c r="M23" s="100"/>
      <c r="N23" s="100"/>
      <c r="O23" s="150">
        <f t="shared" si="82"/>
        <v>0</v>
      </c>
      <c r="P23" s="154"/>
      <c r="Q23" s="154"/>
      <c r="R23" s="150">
        <f t="shared" si="83"/>
        <v>0</v>
      </c>
      <c r="S23" s="100"/>
      <c r="T23" s="100"/>
      <c r="U23" s="150">
        <f t="shared" si="4"/>
        <v>0</v>
      </c>
      <c r="V23" s="154"/>
      <c r="W23" s="154"/>
      <c r="X23" s="150">
        <f t="shared" si="5"/>
        <v>0</v>
      </c>
      <c r="Y23" s="100"/>
      <c r="Z23" s="100"/>
      <c r="AA23" s="150">
        <f t="shared" si="6"/>
        <v>0</v>
      </c>
      <c r="AB23" s="154"/>
      <c r="AC23" s="154"/>
      <c r="AD23" s="150">
        <f t="shared" si="7"/>
        <v>0</v>
      </c>
      <c r="AE23" s="100"/>
      <c r="AF23" s="100"/>
      <c r="AG23" s="150">
        <f t="shared" si="8"/>
        <v>0</v>
      </c>
      <c r="AH23" s="154"/>
      <c r="AI23" s="154"/>
      <c r="AJ23" s="150">
        <f t="shared" si="9"/>
        <v>0</v>
      </c>
      <c r="AK23" s="100">
        <v>33000</v>
      </c>
      <c r="AL23" s="100"/>
      <c r="AM23" s="150">
        <f t="shared" si="10"/>
        <v>33000</v>
      </c>
      <c r="AN23" s="154"/>
      <c r="AO23" s="154"/>
      <c r="AP23" s="150">
        <f t="shared" si="11"/>
        <v>0</v>
      </c>
      <c r="AQ23" s="100"/>
      <c r="AR23" s="100"/>
      <c r="AS23" s="150">
        <f t="shared" si="12"/>
        <v>0</v>
      </c>
      <c r="AT23" s="154"/>
      <c r="AU23" s="154"/>
      <c r="AV23" s="150">
        <f t="shared" si="13"/>
        <v>0</v>
      </c>
      <c r="AW23" s="100"/>
      <c r="AX23" s="100"/>
      <c r="AY23" s="150">
        <f t="shared" si="14"/>
        <v>0</v>
      </c>
      <c r="AZ23" s="154"/>
      <c r="BA23" s="154"/>
      <c r="BB23" s="150">
        <f t="shared" si="15"/>
        <v>0</v>
      </c>
      <c r="BC23" s="100"/>
      <c r="BD23" s="100"/>
      <c r="BE23" s="150">
        <f t="shared" si="16"/>
        <v>0</v>
      </c>
      <c r="BF23" s="154"/>
      <c r="BG23" s="154"/>
      <c r="BH23" s="150">
        <f t="shared" si="17"/>
        <v>0</v>
      </c>
      <c r="BI23" s="100"/>
      <c r="BJ23" s="100"/>
      <c r="BK23" s="150">
        <f t="shared" si="18"/>
        <v>0</v>
      </c>
      <c r="BL23" s="154"/>
      <c r="BM23" s="154"/>
      <c r="BN23" s="150">
        <f t="shared" si="19"/>
        <v>0</v>
      </c>
      <c r="BO23" s="100"/>
      <c r="BP23" s="100"/>
      <c r="BQ23" s="150">
        <f t="shared" si="20"/>
        <v>0</v>
      </c>
      <c r="BR23" s="154"/>
      <c r="BS23" s="154"/>
      <c r="BT23" s="150">
        <f t="shared" si="21"/>
        <v>0</v>
      </c>
      <c r="BU23" s="100"/>
      <c r="BV23" s="100"/>
      <c r="BW23" s="150">
        <f t="shared" si="22"/>
        <v>0</v>
      </c>
      <c r="BX23" s="154"/>
      <c r="BY23" s="154"/>
      <c r="BZ23" s="150">
        <f t="shared" si="23"/>
        <v>0</v>
      </c>
      <c r="CA23" s="100"/>
      <c r="CB23" s="100"/>
      <c r="CC23" s="150">
        <f t="shared" si="24"/>
        <v>0</v>
      </c>
      <c r="CD23" s="154"/>
      <c r="CE23" s="154"/>
      <c r="CF23" s="150">
        <f t="shared" si="25"/>
        <v>0</v>
      </c>
      <c r="CG23" s="100"/>
      <c r="CH23" s="100"/>
      <c r="CI23" s="150">
        <f t="shared" si="26"/>
        <v>0</v>
      </c>
      <c r="CJ23" s="154"/>
      <c r="CK23" s="154"/>
      <c r="CL23" s="150">
        <f t="shared" si="27"/>
        <v>0</v>
      </c>
      <c r="CM23" s="100"/>
      <c r="CN23" s="100"/>
      <c r="CO23" s="150">
        <f t="shared" si="28"/>
        <v>0</v>
      </c>
      <c r="CP23" s="154"/>
      <c r="CQ23" s="154"/>
      <c r="CR23" s="150">
        <f t="shared" si="29"/>
        <v>0</v>
      </c>
      <c r="CS23" s="100"/>
      <c r="CT23" s="100"/>
      <c r="CU23" s="150">
        <f t="shared" si="30"/>
        <v>0</v>
      </c>
      <c r="CV23" s="154"/>
      <c r="CW23" s="154"/>
      <c r="CX23" s="150">
        <f t="shared" si="31"/>
        <v>0</v>
      </c>
      <c r="CY23" s="100"/>
      <c r="CZ23" s="100"/>
      <c r="DA23" s="150">
        <f t="shared" si="32"/>
        <v>0</v>
      </c>
      <c r="DB23" s="154"/>
      <c r="DC23" s="154"/>
      <c r="DD23" s="150">
        <f t="shared" si="84"/>
        <v>0</v>
      </c>
      <c r="DE23" s="100"/>
      <c r="DF23" s="100"/>
      <c r="DG23" s="150">
        <f t="shared" si="33"/>
        <v>0</v>
      </c>
      <c r="DH23" s="154"/>
      <c r="DI23" s="154"/>
      <c r="DJ23" s="150">
        <f t="shared" si="34"/>
        <v>0</v>
      </c>
      <c r="DK23" s="100"/>
      <c r="DL23" s="100"/>
      <c r="DM23" s="150">
        <f t="shared" si="35"/>
        <v>0</v>
      </c>
      <c r="DN23" s="154"/>
      <c r="DO23" s="154"/>
      <c r="DP23" s="150">
        <f t="shared" si="36"/>
        <v>0</v>
      </c>
      <c r="DQ23" s="100"/>
      <c r="DR23" s="100"/>
      <c r="DS23" s="150">
        <f t="shared" si="37"/>
        <v>0</v>
      </c>
      <c r="DT23" s="154"/>
      <c r="DU23" s="154"/>
      <c r="DV23" s="150">
        <f t="shared" si="38"/>
        <v>0</v>
      </c>
      <c r="DW23" s="100"/>
      <c r="DX23" s="100"/>
      <c r="DY23" s="150">
        <f t="shared" si="85"/>
        <v>0</v>
      </c>
      <c r="DZ23" s="154"/>
      <c r="EA23" s="154"/>
      <c r="EB23" s="150">
        <f t="shared" si="39"/>
        <v>0</v>
      </c>
      <c r="EC23" s="100"/>
      <c r="ED23" s="100"/>
      <c r="EE23" s="150">
        <f t="shared" si="40"/>
        <v>0</v>
      </c>
      <c r="EF23" s="154"/>
      <c r="EG23" s="154"/>
      <c r="EH23" s="150">
        <f t="shared" si="41"/>
        <v>0</v>
      </c>
      <c r="EI23" s="100"/>
      <c r="EJ23" s="100"/>
      <c r="EK23" s="150">
        <f t="shared" si="42"/>
        <v>0</v>
      </c>
      <c r="EL23" s="154"/>
      <c r="EM23" s="154"/>
      <c r="EN23" s="150">
        <f t="shared" si="43"/>
        <v>0</v>
      </c>
      <c r="EO23" s="100"/>
      <c r="EP23" s="100"/>
      <c r="EQ23" s="150">
        <f t="shared" si="44"/>
        <v>0</v>
      </c>
      <c r="ER23" s="154"/>
      <c r="ES23" s="154"/>
      <c r="ET23" s="150">
        <f t="shared" si="45"/>
        <v>0</v>
      </c>
      <c r="EU23" s="100">
        <v>61189</v>
      </c>
      <c r="EV23" s="100"/>
      <c r="EW23" s="150">
        <f t="shared" si="46"/>
        <v>61189</v>
      </c>
      <c r="EX23" s="154"/>
      <c r="EY23" s="154"/>
      <c r="EZ23" s="150">
        <f t="shared" si="47"/>
        <v>0</v>
      </c>
      <c r="FA23" s="100"/>
      <c r="FB23" s="100"/>
      <c r="FC23" s="150">
        <f t="shared" si="48"/>
        <v>0</v>
      </c>
      <c r="FD23" s="154"/>
      <c r="FE23" s="154"/>
      <c r="FF23" s="150">
        <f t="shared" si="49"/>
        <v>0</v>
      </c>
      <c r="FG23" s="100"/>
      <c r="FH23" s="100"/>
      <c r="FI23" s="150">
        <f t="shared" si="50"/>
        <v>0</v>
      </c>
      <c r="FJ23" s="154"/>
      <c r="FK23" s="154"/>
      <c r="FL23" s="150">
        <f t="shared" si="51"/>
        <v>0</v>
      </c>
      <c r="FM23" s="100"/>
      <c r="FN23" s="100"/>
      <c r="FO23" s="150">
        <f t="shared" si="52"/>
        <v>0</v>
      </c>
      <c r="FP23" s="154"/>
      <c r="FQ23" s="154"/>
      <c r="FR23" s="150">
        <f t="shared" si="53"/>
        <v>0</v>
      </c>
      <c r="FS23" s="100"/>
      <c r="FT23" s="100"/>
      <c r="FU23" s="150">
        <f t="shared" si="54"/>
        <v>0</v>
      </c>
      <c r="FV23" s="154"/>
      <c r="FW23" s="154"/>
      <c r="FX23" s="150">
        <f t="shared" si="55"/>
        <v>0</v>
      </c>
      <c r="FY23" s="100"/>
      <c r="FZ23" s="100"/>
      <c r="GA23" s="150">
        <f t="shared" si="56"/>
        <v>0</v>
      </c>
      <c r="GB23" s="154"/>
      <c r="GC23" s="154"/>
      <c r="GD23" s="150">
        <f t="shared" si="57"/>
        <v>0</v>
      </c>
      <c r="GE23" s="100"/>
      <c r="GF23" s="100"/>
      <c r="GG23" s="150">
        <f t="shared" si="58"/>
        <v>0</v>
      </c>
      <c r="GH23" s="154"/>
      <c r="GI23" s="154"/>
      <c r="GJ23" s="150">
        <f t="shared" si="59"/>
        <v>0</v>
      </c>
      <c r="GK23" s="100"/>
      <c r="GL23" s="100"/>
      <c r="GM23" s="150">
        <f t="shared" si="60"/>
        <v>0</v>
      </c>
      <c r="GN23" s="154"/>
      <c r="GO23" s="154"/>
      <c r="GP23" s="150">
        <f t="shared" si="61"/>
        <v>0</v>
      </c>
      <c r="GQ23" s="100"/>
      <c r="GR23" s="100"/>
      <c r="GS23" s="150">
        <f t="shared" si="62"/>
        <v>0</v>
      </c>
      <c r="GT23" s="154"/>
      <c r="GU23" s="154"/>
      <c r="GV23" s="150">
        <f t="shared" si="63"/>
        <v>0</v>
      </c>
      <c r="GW23" s="100"/>
      <c r="GX23" s="100"/>
      <c r="GY23" s="150">
        <f t="shared" si="86"/>
        <v>0</v>
      </c>
      <c r="GZ23" s="154"/>
      <c r="HA23" s="154"/>
      <c r="HB23" s="150">
        <f t="shared" si="64"/>
        <v>0</v>
      </c>
      <c r="HC23" s="100"/>
      <c r="HD23" s="100"/>
      <c r="HE23" s="150">
        <f t="shared" si="65"/>
        <v>0</v>
      </c>
      <c r="HF23" s="154"/>
      <c r="HG23" s="154"/>
      <c r="HH23" s="150">
        <f t="shared" si="66"/>
        <v>0</v>
      </c>
      <c r="HI23" s="100"/>
      <c r="HJ23" s="100"/>
      <c r="HK23" s="150">
        <f t="shared" si="67"/>
        <v>0</v>
      </c>
      <c r="HL23" s="154"/>
      <c r="HM23" s="154"/>
      <c r="HN23" s="150">
        <f t="shared" si="68"/>
        <v>0</v>
      </c>
      <c r="HO23" s="100"/>
      <c r="HP23" s="100"/>
      <c r="HQ23" s="150">
        <f t="shared" si="69"/>
        <v>0</v>
      </c>
      <c r="HR23" s="154"/>
      <c r="HS23" s="154"/>
      <c r="HT23" s="150">
        <f t="shared" si="70"/>
        <v>0</v>
      </c>
      <c r="HU23" s="100"/>
      <c r="HV23" s="100"/>
      <c r="HW23" s="150">
        <f t="shared" si="71"/>
        <v>0</v>
      </c>
      <c r="HX23" s="154"/>
      <c r="HY23" s="154"/>
      <c r="HZ23" s="150">
        <f t="shared" si="72"/>
        <v>0</v>
      </c>
      <c r="IA23" s="100"/>
      <c r="IB23" s="100"/>
      <c r="IC23" s="150">
        <f t="shared" si="73"/>
        <v>0</v>
      </c>
      <c r="ID23" s="154"/>
      <c r="IE23" s="154"/>
      <c r="IF23" s="150">
        <f t="shared" si="74"/>
        <v>0</v>
      </c>
      <c r="IG23" s="202"/>
      <c r="IH23" s="202"/>
      <c r="II23" s="206"/>
      <c r="IJ23" s="154"/>
      <c r="IK23" s="154"/>
      <c r="IL23" s="150">
        <f t="shared" si="87"/>
        <v>0</v>
      </c>
      <c r="IM23" s="100"/>
      <c r="IN23" s="100"/>
      <c r="IO23" s="150">
        <f t="shared" si="75"/>
        <v>0</v>
      </c>
      <c r="IP23" s="154"/>
      <c r="IQ23" s="154"/>
      <c r="IR23" s="150">
        <f t="shared" si="76"/>
        <v>0</v>
      </c>
      <c r="IS23" s="100"/>
      <c r="IT23" s="100"/>
      <c r="IU23" s="150">
        <f t="shared" si="77"/>
        <v>0</v>
      </c>
      <c r="IV23" s="154"/>
      <c r="IW23" s="154"/>
      <c r="IX23" s="150">
        <f t="shared" si="78"/>
        <v>0</v>
      </c>
      <c r="IY23" s="100"/>
      <c r="IZ23" s="100"/>
      <c r="JA23" s="150">
        <f t="shared" si="79"/>
        <v>0</v>
      </c>
      <c r="JB23" s="154"/>
      <c r="JC23" s="154"/>
      <c r="JD23" s="150">
        <f t="shared" si="80"/>
        <v>0</v>
      </c>
      <c r="JE23" s="161"/>
      <c r="JF23" s="161"/>
      <c r="JG23" s="150">
        <f t="shared" si="81"/>
        <v>0</v>
      </c>
      <c r="JH23" s="164"/>
      <c r="JI23" s="115"/>
      <c r="JJ23" s="214"/>
      <c r="JK23" s="214"/>
      <c r="JL23" s="214"/>
      <c r="JM23" s="214"/>
      <c r="JN23" s="214"/>
      <c r="JO23" s="214"/>
      <c r="JP23" s="214"/>
      <c r="JQ23" s="214"/>
      <c r="JR23" s="214"/>
      <c r="JS23" s="214"/>
      <c r="JT23" s="214"/>
      <c r="JU23" s="214"/>
      <c r="JV23" s="214"/>
      <c r="JW23" s="214"/>
      <c r="JX23" s="214"/>
      <c r="JY23" s="214"/>
      <c r="JZ23" s="214"/>
      <c r="KA23" s="214"/>
      <c r="KB23" s="214"/>
      <c r="KC23" s="214"/>
      <c r="KD23" s="214"/>
      <c r="KE23" s="214"/>
      <c r="KF23" s="214"/>
      <c r="KG23" s="214"/>
      <c r="KH23" s="214"/>
      <c r="KI23" s="214"/>
      <c r="KJ23" s="214"/>
      <c r="KK23" s="214"/>
      <c r="KL23" s="214"/>
      <c r="KM23" s="214"/>
      <c r="KN23" s="214"/>
      <c r="KO23" s="214"/>
      <c r="KP23" s="214"/>
      <c r="KQ23" s="214"/>
      <c r="KR23" s="214"/>
      <c r="KS23" s="214"/>
      <c r="KT23" s="214"/>
      <c r="KU23" s="214"/>
      <c r="KV23" s="214"/>
      <c r="KW23" s="214"/>
      <c r="KX23" s="214"/>
      <c r="KY23" s="214"/>
      <c r="KZ23" s="214"/>
      <c r="LA23" s="214"/>
      <c r="LB23" s="214"/>
      <c r="LC23" s="214"/>
      <c r="LD23" s="214"/>
      <c r="LE23" s="214"/>
      <c r="LF23" s="214"/>
      <c r="LG23" s="214"/>
      <c r="LH23" s="214"/>
      <c r="LI23" s="214"/>
      <c r="LJ23" s="214"/>
      <c r="LK23" s="214"/>
      <c r="LL23" s="214"/>
      <c r="LM23" s="214"/>
      <c r="LN23" s="214"/>
      <c r="LO23" s="214"/>
      <c r="LP23" s="214"/>
      <c r="LQ23" s="214"/>
      <c r="LR23" s="214"/>
      <c r="LS23" s="214"/>
      <c r="LT23" s="214"/>
      <c r="LU23" s="214"/>
      <c r="LV23" s="214"/>
      <c r="LW23" s="214"/>
      <c r="LX23" s="214"/>
      <c r="LY23" s="214"/>
      <c r="LZ23" s="214"/>
      <c r="MA23" s="214"/>
      <c r="MB23" s="214"/>
      <c r="MC23" s="214"/>
      <c r="MD23" s="214"/>
      <c r="ME23" s="214"/>
      <c r="MF23" s="214"/>
      <c r="MG23" s="214"/>
      <c r="MH23" s="214"/>
      <c r="MI23" s="214"/>
      <c r="MJ23" s="214"/>
      <c r="MK23" s="214"/>
      <c r="ML23" s="214"/>
      <c r="MM23" s="214"/>
      <c r="MN23" s="214"/>
      <c r="MO23" s="214"/>
      <c r="MP23" s="214"/>
      <c r="MQ23" s="214"/>
      <c r="MR23" s="128">
        <f>1-(COUNTIF(JJ23:MQ23,MQ38)/87)-(COUNTIF(JJ23:MQ23,MQ39)/87)</f>
        <v>1</v>
      </c>
      <c r="MS23" s="99"/>
      <c r="MT23" s="99"/>
      <c r="MW23" s="128"/>
    </row>
    <row r="24" spans="1:361" s="127" customFormat="1" ht="20.100000000000001" customHeight="1">
      <c r="A24" s="142" t="s">
        <v>448</v>
      </c>
      <c r="B24" s="143">
        <v>151735</v>
      </c>
      <c r="C24" s="144">
        <v>800</v>
      </c>
      <c r="D24" s="145" t="s">
        <v>475</v>
      </c>
      <c r="E24" s="145" t="s">
        <v>19</v>
      </c>
      <c r="F24" s="146">
        <v>43555</v>
      </c>
      <c r="G24" s="104"/>
      <c r="H24" s="104"/>
      <c r="I24" s="125">
        <f t="shared" si="2"/>
        <v>0</v>
      </c>
      <c r="J24" s="179"/>
      <c r="K24" s="179"/>
      <c r="L24" s="150">
        <f t="shared" si="3"/>
        <v>0</v>
      </c>
      <c r="M24" s="104">
        <v>1085</v>
      </c>
      <c r="N24" s="104"/>
      <c r="O24" s="150">
        <f t="shared" si="82"/>
        <v>1085</v>
      </c>
      <c r="P24" s="179">
        <v>2387</v>
      </c>
      <c r="Q24" s="179"/>
      <c r="R24" s="150">
        <f t="shared" si="83"/>
        <v>2387</v>
      </c>
      <c r="S24" s="104">
        <v>651</v>
      </c>
      <c r="T24" s="104"/>
      <c r="U24" s="150">
        <f t="shared" si="4"/>
        <v>651</v>
      </c>
      <c r="V24" s="179"/>
      <c r="W24" s="179"/>
      <c r="X24" s="150">
        <f t="shared" si="5"/>
        <v>0</v>
      </c>
      <c r="Y24" s="104"/>
      <c r="Z24" s="104"/>
      <c r="AA24" s="150">
        <f t="shared" si="6"/>
        <v>0</v>
      </c>
      <c r="AB24" s="179"/>
      <c r="AC24" s="179"/>
      <c r="AD24" s="150">
        <f t="shared" si="7"/>
        <v>0</v>
      </c>
      <c r="AE24" s="104"/>
      <c r="AF24" s="104"/>
      <c r="AG24" s="150">
        <f t="shared" si="8"/>
        <v>0</v>
      </c>
      <c r="AH24" s="179"/>
      <c r="AI24" s="179"/>
      <c r="AJ24" s="150">
        <f t="shared" si="9"/>
        <v>0</v>
      </c>
      <c r="AK24" s="104"/>
      <c r="AL24" s="104"/>
      <c r="AM24" s="150">
        <f t="shared" si="10"/>
        <v>0</v>
      </c>
      <c r="AN24" s="179"/>
      <c r="AO24" s="179"/>
      <c r="AP24" s="150">
        <f t="shared" si="11"/>
        <v>0</v>
      </c>
      <c r="AQ24" s="104"/>
      <c r="AR24" s="104"/>
      <c r="AS24" s="150">
        <f t="shared" si="12"/>
        <v>0</v>
      </c>
      <c r="AT24" s="179"/>
      <c r="AU24" s="179"/>
      <c r="AV24" s="150">
        <f t="shared" si="13"/>
        <v>0</v>
      </c>
      <c r="AW24" s="104"/>
      <c r="AX24" s="104"/>
      <c r="AY24" s="150">
        <f t="shared" si="14"/>
        <v>0</v>
      </c>
      <c r="AZ24" s="179"/>
      <c r="BA24" s="179"/>
      <c r="BB24" s="150">
        <f t="shared" si="15"/>
        <v>0</v>
      </c>
      <c r="BC24" s="104"/>
      <c r="BD24" s="104"/>
      <c r="BE24" s="150">
        <f t="shared" si="16"/>
        <v>0</v>
      </c>
      <c r="BF24" s="179"/>
      <c r="BG24" s="179"/>
      <c r="BH24" s="150">
        <f t="shared" si="17"/>
        <v>0</v>
      </c>
      <c r="BI24" s="104"/>
      <c r="BJ24" s="104"/>
      <c r="BK24" s="150">
        <f t="shared" si="18"/>
        <v>0</v>
      </c>
      <c r="BL24" s="179"/>
      <c r="BM24" s="179"/>
      <c r="BN24" s="150">
        <f t="shared" si="19"/>
        <v>0</v>
      </c>
      <c r="BO24" s="104">
        <v>1329</v>
      </c>
      <c r="BP24" s="104"/>
      <c r="BQ24" s="150">
        <f t="shared" si="20"/>
        <v>1329</v>
      </c>
      <c r="BR24" s="179">
        <v>1519</v>
      </c>
      <c r="BS24" s="179"/>
      <c r="BT24" s="150">
        <f t="shared" si="21"/>
        <v>1519</v>
      </c>
      <c r="BU24" s="104"/>
      <c r="BV24" s="104"/>
      <c r="BW24" s="150">
        <f t="shared" si="22"/>
        <v>0</v>
      </c>
      <c r="BX24" s="179"/>
      <c r="BY24" s="179"/>
      <c r="BZ24" s="150">
        <f t="shared" si="23"/>
        <v>0</v>
      </c>
      <c r="CA24" s="104">
        <v>868</v>
      </c>
      <c r="CB24" s="104"/>
      <c r="CC24" s="150">
        <f t="shared" si="24"/>
        <v>868</v>
      </c>
      <c r="CD24" s="179"/>
      <c r="CE24" s="179"/>
      <c r="CF24" s="150">
        <f t="shared" si="25"/>
        <v>0</v>
      </c>
      <c r="CG24" s="104"/>
      <c r="CH24" s="104"/>
      <c r="CI24" s="150">
        <f t="shared" si="26"/>
        <v>0</v>
      </c>
      <c r="CJ24" s="179"/>
      <c r="CK24" s="179"/>
      <c r="CL24" s="150">
        <f t="shared" si="27"/>
        <v>0</v>
      </c>
      <c r="CM24" s="104"/>
      <c r="CN24" s="104"/>
      <c r="CO24" s="150">
        <f t="shared" si="28"/>
        <v>0</v>
      </c>
      <c r="CP24" s="179"/>
      <c r="CQ24" s="179"/>
      <c r="CR24" s="150">
        <f t="shared" si="29"/>
        <v>0</v>
      </c>
      <c r="CS24" s="104"/>
      <c r="CT24" s="104"/>
      <c r="CU24" s="150">
        <f t="shared" si="30"/>
        <v>0</v>
      </c>
      <c r="CV24" s="179"/>
      <c r="CW24" s="179"/>
      <c r="CX24" s="150">
        <f t="shared" si="31"/>
        <v>0</v>
      </c>
      <c r="CY24" s="104"/>
      <c r="CZ24" s="104"/>
      <c r="DA24" s="150">
        <f t="shared" si="32"/>
        <v>0</v>
      </c>
      <c r="DB24" s="179">
        <v>1085</v>
      </c>
      <c r="DC24" s="179"/>
      <c r="DD24" s="150">
        <f t="shared" si="84"/>
        <v>1085</v>
      </c>
      <c r="DE24" s="104">
        <v>2170</v>
      </c>
      <c r="DF24" s="104"/>
      <c r="DG24" s="150">
        <f t="shared" si="33"/>
        <v>2170</v>
      </c>
      <c r="DH24" s="179"/>
      <c r="DI24" s="179"/>
      <c r="DJ24" s="150">
        <f t="shared" si="34"/>
        <v>0</v>
      </c>
      <c r="DK24" s="104"/>
      <c r="DL24" s="104"/>
      <c r="DM24" s="150">
        <f t="shared" si="35"/>
        <v>0</v>
      </c>
      <c r="DN24" s="179"/>
      <c r="DO24" s="179"/>
      <c r="DP24" s="150">
        <f t="shared" si="36"/>
        <v>0</v>
      </c>
      <c r="DQ24" s="104"/>
      <c r="DR24" s="104"/>
      <c r="DS24" s="150">
        <f t="shared" si="37"/>
        <v>0</v>
      </c>
      <c r="DT24" s="179">
        <v>868</v>
      </c>
      <c r="DU24" s="179"/>
      <c r="DV24" s="150">
        <f t="shared" si="38"/>
        <v>868</v>
      </c>
      <c r="DW24" s="104"/>
      <c r="DX24" s="104"/>
      <c r="DY24" s="150">
        <f t="shared" si="85"/>
        <v>0</v>
      </c>
      <c r="DZ24" s="179">
        <v>1953</v>
      </c>
      <c r="EA24" s="179"/>
      <c r="EB24" s="150">
        <f t="shared" si="39"/>
        <v>1953</v>
      </c>
      <c r="EC24" s="104"/>
      <c r="ED24" s="104"/>
      <c r="EE24" s="150">
        <f t="shared" si="40"/>
        <v>0</v>
      </c>
      <c r="EF24" s="179"/>
      <c r="EG24" s="179"/>
      <c r="EH24" s="150">
        <f t="shared" si="41"/>
        <v>0</v>
      </c>
      <c r="EI24" s="104"/>
      <c r="EJ24" s="104"/>
      <c r="EK24" s="150">
        <f t="shared" si="42"/>
        <v>0</v>
      </c>
      <c r="EL24" s="179">
        <v>1302</v>
      </c>
      <c r="EM24" s="179"/>
      <c r="EN24" s="150">
        <f t="shared" si="43"/>
        <v>1302</v>
      </c>
      <c r="EO24" s="104"/>
      <c r="EP24" s="104"/>
      <c r="EQ24" s="150">
        <f t="shared" si="44"/>
        <v>0</v>
      </c>
      <c r="ER24" s="179"/>
      <c r="ES24" s="179"/>
      <c r="ET24" s="150">
        <f t="shared" si="45"/>
        <v>0</v>
      </c>
      <c r="EU24" s="104"/>
      <c r="EV24" s="104"/>
      <c r="EW24" s="150">
        <f t="shared" si="46"/>
        <v>0</v>
      </c>
      <c r="EX24" s="179"/>
      <c r="EY24" s="179"/>
      <c r="EZ24" s="150">
        <f t="shared" si="47"/>
        <v>0</v>
      </c>
      <c r="FA24" s="104"/>
      <c r="FB24" s="104"/>
      <c r="FC24" s="150">
        <f t="shared" si="48"/>
        <v>0</v>
      </c>
      <c r="FD24" s="179"/>
      <c r="FE24" s="179"/>
      <c r="FF24" s="150">
        <f t="shared" si="49"/>
        <v>0</v>
      </c>
      <c r="FG24" s="104"/>
      <c r="FH24" s="104"/>
      <c r="FI24" s="150">
        <f t="shared" si="50"/>
        <v>0</v>
      </c>
      <c r="FJ24" s="179"/>
      <c r="FK24" s="179"/>
      <c r="FL24" s="150">
        <f t="shared" si="51"/>
        <v>0</v>
      </c>
      <c r="FM24" s="104"/>
      <c r="FN24" s="104"/>
      <c r="FO24" s="150">
        <f t="shared" si="52"/>
        <v>0</v>
      </c>
      <c r="FP24" s="179"/>
      <c r="FQ24" s="179"/>
      <c r="FR24" s="150">
        <f t="shared" si="53"/>
        <v>0</v>
      </c>
      <c r="FS24" s="104">
        <v>1519</v>
      </c>
      <c r="FT24" s="104"/>
      <c r="FU24" s="150">
        <f t="shared" si="54"/>
        <v>1519</v>
      </c>
      <c r="FV24" s="179">
        <v>868</v>
      </c>
      <c r="FW24" s="179"/>
      <c r="FX24" s="150">
        <f t="shared" si="55"/>
        <v>868</v>
      </c>
      <c r="FY24" s="104">
        <v>1519</v>
      </c>
      <c r="FZ24" s="104"/>
      <c r="GA24" s="150">
        <f t="shared" si="56"/>
        <v>1519</v>
      </c>
      <c r="GB24" s="179">
        <v>651</v>
      </c>
      <c r="GC24" s="179"/>
      <c r="GD24" s="150">
        <f t="shared" si="57"/>
        <v>651</v>
      </c>
      <c r="GE24" s="104">
        <v>651</v>
      </c>
      <c r="GF24" s="104"/>
      <c r="GG24" s="150">
        <f t="shared" si="58"/>
        <v>651</v>
      </c>
      <c r="GH24" s="179"/>
      <c r="GI24" s="179"/>
      <c r="GJ24" s="150">
        <f t="shared" si="59"/>
        <v>0</v>
      </c>
      <c r="GK24" s="104"/>
      <c r="GL24" s="104"/>
      <c r="GM24" s="150">
        <f t="shared" si="60"/>
        <v>0</v>
      </c>
      <c r="GN24" s="179"/>
      <c r="GO24" s="179"/>
      <c r="GP24" s="150">
        <f t="shared" si="61"/>
        <v>0</v>
      </c>
      <c r="GQ24" s="104">
        <v>0</v>
      </c>
      <c r="GR24" s="104"/>
      <c r="GS24" s="150">
        <f t="shared" si="62"/>
        <v>0</v>
      </c>
      <c r="GT24" s="179"/>
      <c r="GU24" s="179"/>
      <c r="GV24" s="150">
        <f t="shared" si="63"/>
        <v>0</v>
      </c>
      <c r="GW24" s="104"/>
      <c r="GX24" s="104"/>
      <c r="GY24" s="150">
        <f t="shared" si="86"/>
        <v>0</v>
      </c>
      <c r="GZ24" s="179"/>
      <c r="HA24" s="179"/>
      <c r="HB24" s="150">
        <f t="shared" si="64"/>
        <v>0</v>
      </c>
      <c r="HC24" s="104"/>
      <c r="HD24" s="104"/>
      <c r="HE24" s="150">
        <f t="shared" si="65"/>
        <v>0</v>
      </c>
      <c r="HF24" s="179"/>
      <c r="HG24" s="179"/>
      <c r="HH24" s="150">
        <f t="shared" si="66"/>
        <v>0</v>
      </c>
      <c r="HI24" s="104"/>
      <c r="HJ24" s="104"/>
      <c r="HK24" s="150">
        <f t="shared" si="67"/>
        <v>0</v>
      </c>
      <c r="HL24" s="179"/>
      <c r="HM24" s="179"/>
      <c r="HN24" s="150">
        <f t="shared" si="68"/>
        <v>0</v>
      </c>
      <c r="HO24" s="104"/>
      <c r="HP24" s="104"/>
      <c r="HQ24" s="150">
        <f t="shared" si="69"/>
        <v>0</v>
      </c>
      <c r="HR24" s="179"/>
      <c r="HS24" s="179"/>
      <c r="HT24" s="150">
        <f t="shared" si="70"/>
        <v>0</v>
      </c>
      <c r="HU24" s="104">
        <v>1302</v>
      </c>
      <c r="HV24" s="104"/>
      <c r="HW24" s="150">
        <f t="shared" si="71"/>
        <v>1302</v>
      </c>
      <c r="HX24" s="179"/>
      <c r="HY24" s="179"/>
      <c r="HZ24" s="150">
        <f t="shared" si="72"/>
        <v>0</v>
      </c>
      <c r="IA24" s="104"/>
      <c r="IB24" s="104"/>
      <c r="IC24" s="150">
        <f t="shared" si="73"/>
        <v>0</v>
      </c>
      <c r="ID24" s="179"/>
      <c r="IE24" s="179"/>
      <c r="IF24" s="150">
        <f t="shared" si="74"/>
        <v>0</v>
      </c>
      <c r="IG24" s="200"/>
      <c r="IH24" s="200"/>
      <c r="II24" s="206"/>
      <c r="IJ24" s="179"/>
      <c r="IK24" s="179"/>
      <c r="IL24" s="150">
        <f t="shared" si="87"/>
        <v>0</v>
      </c>
      <c r="IM24" s="104"/>
      <c r="IN24" s="104"/>
      <c r="IO24" s="150">
        <f t="shared" si="75"/>
        <v>0</v>
      </c>
      <c r="IP24" s="179"/>
      <c r="IQ24" s="179"/>
      <c r="IR24" s="150">
        <f t="shared" si="76"/>
        <v>0</v>
      </c>
      <c r="IS24" s="104">
        <v>1302</v>
      </c>
      <c r="IT24" s="100"/>
      <c r="IU24" s="150">
        <f t="shared" si="77"/>
        <v>1302</v>
      </c>
      <c r="IV24" s="154"/>
      <c r="IW24" s="154"/>
      <c r="IX24" s="150">
        <f t="shared" si="78"/>
        <v>0</v>
      </c>
      <c r="IY24" s="100"/>
      <c r="IZ24" s="100"/>
      <c r="JA24" s="150">
        <f t="shared" si="79"/>
        <v>0</v>
      </c>
      <c r="JB24" s="154"/>
      <c r="JC24" s="154"/>
      <c r="JD24" s="150">
        <f t="shared" si="80"/>
        <v>0</v>
      </c>
      <c r="JE24" s="161"/>
      <c r="JF24" s="161"/>
      <c r="JG24" s="150">
        <f t="shared" si="81"/>
        <v>0</v>
      </c>
      <c r="JH24" s="164"/>
      <c r="JI24" s="115"/>
      <c r="JJ24" s="215"/>
      <c r="JK24" s="215"/>
      <c r="JL24" s="217" t="s">
        <v>478</v>
      </c>
      <c r="JM24" s="217" t="s">
        <v>478</v>
      </c>
      <c r="JN24" s="217" t="s">
        <v>478</v>
      </c>
      <c r="JO24" s="215"/>
      <c r="JP24" s="215"/>
      <c r="JQ24" s="215"/>
      <c r="JR24" s="215"/>
      <c r="JS24" s="215"/>
      <c r="JT24" s="215"/>
      <c r="JU24" s="215"/>
      <c r="JV24" s="215"/>
      <c r="JW24" s="215"/>
      <c r="JX24" s="215"/>
      <c r="JY24" s="215"/>
      <c r="JZ24" s="215"/>
      <c r="KA24" s="215"/>
      <c r="KB24" s="215"/>
      <c r="KC24" s="215"/>
      <c r="KD24" s="217" t="s">
        <v>478</v>
      </c>
      <c r="KE24" s="217" t="s">
        <v>478</v>
      </c>
      <c r="KF24" s="215"/>
      <c r="KG24" s="215"/>
      <c r="KH24" s="217" t="s">
        <v>478</v>
      </c>
      <c r="KI24" s="215"/>
      <c r="KJ24" s="215"/>
      <c r="KK24" s="215"/>
      <c r="KL24" s="215"/>
      <c r="KM24" s="215"/>
      <c r="KN24" s="215"/>
      <c r="KO24" s="215"/>
      <c r="KP24" s="215"/>
      <c r="KQ24" s="217" t="s">
        <v>478</v>
      </c>
      <c r="KR24" s="217" t="s">
        <v>478</v>
      </c>
      <c r="KS24" s="215"/>
      <c r="KT24" s="215"/>
      <c r="KU24" s="215"/>
      <c r="KV24" s="215"/>
      <c r="KW24" s="217" t="s">
        <v>478</v>
      </c>
      <c r="KX24" s="215"/>
      <c r="KY24" s="217" t="s">
        <v>478</v>
      </c>
      <c r="KZ24" s="215"/>
      <c r="LA24" s="215"/>
      <c r="LB24" s="215"/>
      <c r="LC24" s="217" t="s">
        <v>478</v>
      </c>
      <c r="LD24" s="215"/>
      <c r="LE24" s="215"/>
      <c r="LF24" s="215"/>
      <c r="LG24" s="215"/>
      <c r="LH24" s="215"/>
      <c r="LI24" s="215"/>
      <c r="LJ24" s="215"/>
      <c r="LK24" s="215"/>
      <c r="LL24" s="215"/>
      <c r="LM24" s="215"/>
      <c r="LN24" s="217" t="s">
        <v>478</v>
      </c>
      <c r="LO24" s="217" t="s">
        <v>478</v>
      </c>
      <c r="LP24" s="217" t="s">
        <v>478</v>
      </c>
      <c r="LQ24" s="217" t="s">
        <v>478</v>
      </c>
      <c r="LR24" s="217" t="s">
        <v>478</v>
      </c>
      <c r="LS24" s="215"/>
      <c r="LT24" s="215"/>
      <c r="LU24" s="215"/>
      <c r="LV24" s="217"/>
      <c r="LW24" s="215"/>
      <c r="LX24" s="215"/>
      <c r="LY24" s="215"/>
      <c r="LZ24" s="215"/>
      <c r="MA24" s="215"/>
      <c r="MB24" s="215"/>
      <c r="MC24" s="215"/>
      <c r="MD24" s="215"/>
      <c r="ME24" s="215"/>
      <c r="MF24" s="217" t="s">
        <v>478</v>
      </c>
      <c r="MG24" s="215"/>
      <c r="MH24" s="215"/>
      <c r="MI24" s="215"/>
      <c r="MJ24" s="215"/>
      <c r="MK24" s="215"/>
      <c r="ML24" s="215"/>
      <c r="MM24" s="217" t="s">
        <v>478</v>
      </c>
      <c r="MN24" s="215"/>
      <c r="MO24" s="215"/>
      <c r="MP24" s="215"/>
      <c r="MQ24" s="215"/>
      <c r="MR24" s="128">
        <f>(COUNTIF(JJ24:MQ24,MQ60)/17)</f>
        <v>0</v>
      </c>
      <c r="MS24" s="111">
        <f>(COUNTIF(JJ24:MQ24,MT61)/17)</f>
        <v>0</v>
      </c>
      <c r="MT24" s="188">
        <f>SUM(MR24:MS24)</f>
        <v>0</v>
      </c>
    </row>
    <row r="25" spans="1:361" ht="30">
      <c r="A25" s="137" t="s">
        <v>447</v>
      </c>
      <c r="B25" s="138">
        <v>151734</v>
      </c>
      <c r="C25" s="144">
        <v>800</v>
      </c>
      <c r="D25" s="139" t="s">
        <v>475</v>
      </c>
      <c r="E25" s="139" t="s">
        <v>19</v>
      </c>
      <c r="F25" s="140">
        <v>43555</v>
      </c>
      <c r="G25" s="104">
        <v>1013</v>
      </c>
      <c r="H25" s="104"/>
      <c r="I25" s="125">
        <f t="shared" si="2"/>
        <v>1013</v>
      </c>
      <c r="J25" s="179"/>
      <c r="K25" s="179"/>
      <c r="L25" s="150">
        <f t="shared" si="3"/>
        <v>0</v>
      </c>
      <c r="M25" s="104">
        <v>1795</v>
      </c>
      <c r="N25" s="104"/>
      <c r="O25" s="150">
        <f t="shared" si="82"/>
        <v>1795</v>
      </c>
      <c r="P25" s="179"/>
      <c r="Q25" s="179"/>
      <c r="R25" s="150">
        <f t="shared" si="83"/>
        <v>0</v>
      </c>
      <c r="S25" s="104">
        <v>1817</v>
      </c>
      <c r="T25" s="104"/>
      <c r="U25" s="150">
        <f t="shared" si="4"/>
        <v>1817</v>
      </c>
      <c r="V25" s="179"/>
      <c r="W25" s="179"/>
      <c r="X25" s="150">
        <f t="shared" si="5"/>
        <v>0</v>
      </c>
      <c r="Y25" s="104">
        <v>1372</v>
      </c>
      <c r="Z25" s="104"/>
      <c r="AA25" s="150">
        <f t="shared" si="6"/>
        <v>1372</v>
      </c>
      <c r="AB25" s="179"/>
      <c r="AC25" s="179"/>
      <c r="AD25" s="150">
        <f t="shared" si="7"/>
        <v>0</v>
      </c>
      <c r="AE25" s="104"/>
      <c r="AF25" s="104"/>
      <c r="AG25" s="150">
        <f t="shared" si="8"/>
        <v>0</v>
      </c>
      <c r="AH25" s="179"/>
      <c r="AI25" s="179"/>
      <c r="AJ25" s="150">
        <f t="shared" si="9"/>
        <v>0</v>
      </c>
      <c r="AK25" s="104">
        <v>2040</v>
      </c>
      <c r="AL25" s="104"/>
      <c r="AM25" s="150">
        <f t="shared" si="10"/>
        <v>2040</v>
      </c>
      <c r="AN25" s="179"/>
      <c r="AO25" s="179"/>
      <c r="AP25" s="150">
        <f t="shared" si="11"/>
        <v>0</v>
      </c>
      <c r="AQ25" s="104"/>
      <c r="AR25" s="104"/>
      <c r="AS25" s="150">
        <f t="shared" si="12"/>
        <v>0</v>
      </c>
      <c r="AT25" s="179"/>
      <c r="AU25" s="179"/>
      <c r="AV25" s="150">
        <f t="shared" si="13"/>
        <v>0</v>
      </c>
      <c r="AW25" s="104"/>
      <c r="AX25" s="104"/>
      <c r="AY25" s="150">
        <f t="shared" si="14"/>
        <v>0</v>
      </c>
      <c r="AZ25" s="179"/>
      <c r="BA25" s="179"/>
      <c r="BB25" s="150">
        <f t="shared" si="15"/>
        <v>0</v>
      </c>
      <c r="BC25" s="104"/>
      <c r="BD25" s="104"/>
      <c r="BE25" s="150">
        <f t="shared" si="16"/>
        <v>0</v>
      </c>
      <c r="BF25" s="179"/>
      <c r="BG25" s="179"/>
      <c r="BH25" s="150">
        <f t="shared" si="17"/>
        <v>0</v>
      </c>
      <c r="BI25" s="104"/>
      <c r="BJ25" s="104"/>
      <c r="BK25" s="150">
        <f t="shared" si="18"/>
        <v>0</v>
      </c>
      <c r="BL25" s="179"/>
      <c r="BM25" s="179"/>
      <c r="BN25" s="150">
        <f t="shared" si="19"/>
        <v>0</v>
      </c>
      <c r="BO25" s="104">
        <v>1330</v>
      </c>
      <c r="BP25" s="104"/>
      <c r="BQ25" s="150">
        <f t="shared" si="20"/>
        <v>1330</v>
      </c>
      <c r="BR25" s="179"/>
      <c r="BS25" s="179"/>
      <c r="BT25" s="150">
        <f t="shared" si="21"/>
        <v>0</v>
      </c>
      <c r="BU25" s="104">
        <v>1372</v>
      </c>
      <c r="BV25" s="104"/>
      <c r="BW25" s="150">
        <f t="shared" si="22"/>
        <v>1372</v>
      </c>
      <c r="BX25" s="179"/>
      <c r="BY25" s="179"/>
      <c r="BZ25" s="150">
        <f t="shared" si="23"/>
        <v>0</v>
      </c>
      <c r="CA25" s="104">
        <v>1007</v>
      </c>
      <c r="CB25" s="104"/>
      <c r="CC25" s="150">
        <f t="shared" si="24"/>
        <v>1007</v>
      </c>
      <c r="CD25" s="179"/>
      <c r="CE25" s="179"/>
      <c r="CF25" s="150">
        <f t="shared" si="25"/>
        <v>0</v>
      </c>
      <c r="CG25" s="104"/>
      <c r="CH25" s="104"/>
      <c r="CI25" s="150">
        <f t="shared" si="26"/>
        <v>0</v>
      </c>
      <c r="CJ25" s="179"/>
      <c r="CK25" s="179"/>
      <c r="CL25" s="150">
        <f t="shared" si="27"/>
        <v>0</v>
      </c>
      <c r="CM25" s="104"/>
      <c r="CN25" s="104"/>
      <c r="CO25" s="150">
        <f t="shared" si="28"/>
        <v>0</v>
      </c>
      <c r="CP25" s="179"/>
      <c r="CQ25" s="179"/>
      <c r="CR25" s="150">
        <f t="shared" si="29"/>
        <v>0</v>
      </c>
      <c r="CS25" s="104"/>
      <c r="CT25" s="104"/>
      <c r="CU25" s="150">
        <f t="shared" si="30"/>
        <v>0</v>
      </c>
      <c r="CV25" s="179"/>
      <c r="CW25" s="179"/>
      <c r="CX25" s="150">
        <f t="shared" si="31"/>
        <v>0</v>
      </c>
      <c r="CY25" s="104"/>
      <c r="CZ25" s="104"/>
      <c r="DA25" s="150">
        <f t="shared" si="32"/>
        <v>0</v>
      </c>
      <c r="DB25" s="179"/>
      <c r="DC25" s="179"/>
      <c r="DD25" s="150">
        <f t="shared" si="84"/>
        <v>0</v>
      </c>
      <c r="DE25" s="104"/>
      <c r="DF25" s="104"/>
      <c r="DG25" s="150">
        <f t="shared" si="33"/>
        <v>0</v>
      </c>
      <c r="DH25" s="179"/>
      <c r="DI25" s="179"/>
      <c r="DJ25" s="150">
        <f t="shared" si="34"/>
        <v>0</v>
      </c>
      <c r="DK25" s="104"/>
      <c r="DL25" s="104"/>
      <c r="DM25" s="150">
        <f t="shared" si="35"/>
        <v>0</v>
      </c>
      <c r="DN25" s="179"/>
      <c r="DO25" s="179"/>
      <c r="DP25" s="150">
        <f t="shared" si="36"/>
        <v>0</v>
      </c>
      <c r="DQ25" s="104"/>
      <c r="DR25" s="104"/>
      <c r="DS25" s="150">
        <f t="shared" si="37"/>
        <v>0</v>
      </c>
      <c r="DT25" s="179"/>
      <c r="DU25" s="179"/>
      <c r="DV25" s="150">
        <f t="shared" si="38"/>
        <v>0</v>
      </c>
      <c r="DW25" s="104"/>
      <c r="DX25" s="104"/>
      <c r="DY25" s="150">
        <f t="shared" si="85"/>
        <v>0</v>
      </c>
      <c r="DZ25" s="179">
        <v>926</v>
      </c>
      <c r="EA25" s="179"/>
      <c r="EB25" s="150">
        <f t="shared" si="39"/>
        <v>926</v>
      </c>
      <c r="EC25" s="104"/>
      <c r="ED25" s="104"/>
      <c r="EE25" s="150">
        <f t="shared" si="40"/>
        <v>0</v>
      </c>
      <c r="EF25" s="179"/>
      <c r="EG25" s="179"/>
      <c r="EH25" s="150">
        <f t="shared" si="41"/>
        <v>0</v>
      </c>
      <c r="EI25" s="104"/>
      <c r="EJ25" s="104"/>
      <c r="EK25" s="150">
        <f t="shared" si="42"/>
        <v>0</v>
      </c>
      <c r="EL25" s="179"/>
      <c r="EM25" s="179"/>
      <c r="EN25" s="150">
        <f t="shared" si="43"/>
        <v>0</v>
      </c>
      <c r="EO25" s="104">
        <v>1941</v>
      </c>
      <c r="EP25" s="104"/>
      <c r="EQ25" s="150">
        <f t="shared" si="44"/>
        <v>1941</v>
      </c>
      <c r="ER25" s="179"/>
      <c r="ES25" s="179"/>
      <c r="ET25" s="150">
        <f t="shared" si="45"/>
        <v>0</v>
      </c>
      <c r="EU25" s="104"/>
      <c r="EV25" s="104"/>
      <c r="EW25" s="150">
        <f t="shared" si="46"/>
        <v>0</v>
      </c>
      <c r="EX25" s="179"/>
      <c r="EY25" s="179"/>
      <c r="EZ25" s="150">
        <f t="shared" si="47"/>
        <v>0</v>
      </c>
      <c r="FA25" s="104"/>
      <c r="FB25" s="104"/>
      <c r="FC25" s="150">
        <f t="shared" si="48"/>
        <v>0</v>
      </c>
      <c r="FD25" s="179"/>
      <c r="FE25" s="179"/>
      <c r="FF25" s="150">
        <f t="shared" si="49"/>
        <v>0</v>
      </c>
      <c r="FG25" s="104"/>
      <c r="FH25" s="104"/>
      <c r="FI25" s="150">
        <f t="shared" si="50"/>
        <v>0</v>
      </c>
      <c r="FJ25" s="179">
        <v>1372</v>
      </c>
      <c r="FK25" s="179"/>
      <c r="FL25" s="150">
        <f t="shared" si="51"/>
        <v>1372</v>
      </c>
      <c r="FM25" s="104"/>
      <c r="FN25" s="104"/>
      <c r="FO25" s="150">
        <f t="shared" si="52"/>
        <v>0</v>
      </c>
      <c r="FP25" s="179"/>
      <c r="FQ25" s="179"/>
      <c r="FR25" s="150">
        <f t="shared" si="53"/>
        <v>0</v>
      </c>
      <c r="FS25" s="104">
        <v>951</v>
      </c>
      <c r="FT25" s="104"/>
      <c r="FU25" s="150">
        <f t="shared" si="54"/>
        <v>951</v>
      </c>
      <c r="FV25" s="179"/>
      <c r="FW25" s="179"/>
      <c r="FX25" s="150">
        <f t="shared" si="55"/>
        <v>0</v>
      </c>
      <c r="FY25" s="104">
        <v>2163</v>
      </c>
      <c r="FZ25" s="104"/>
      <c r="GA25" s="150">
        <f t="shared" si="56"/>
        <v>2163</v>
      </c>
      <c r="GB25" s="179"/>
      <c r="GC25" s="179"/>
      <c r="GD25" s="150">
        <f t="shared" si="57"/>
        <v>0</v>
      </c>
      <c r="GE25" s="104">
        <v>3010</v>
      </c>
      <c r="GF25" s="104"/>
      <c r="GG25" s="150">
        <f t="shared" si="58"/>
        <v>3010</v>
      </c>
      <c r="GH25" s="179"/>
      <c r="GI25" s="179"/>
      <c r="GJ25" s="150">
        <f t="shared" si="59"/>
        <v>0</v>
      </c>
      <c r="GK25" s="104"/>
      <c r="GL25" s="104"/>
      <c r="GM25" s="150">
        <f t="shared" si="60"/>
        <v>0</v>
      </c>
      <c r="GN25" s="179"/>
      <c r="GO25" s="179"/>
      <c r="GP25" s="150">
        <f t="shared" si="61"/>
        <v>0</v>
      </c>
      <c r="GQ25" s="104"/>
      <c r="GR25" s="104"/>
      <c r="GS25" s="150">
        <f t="shared" si="62"/>
        <v>0</v>
      </c>
      <c r="GT25" s="179"/>
      <c r="GU25" s="179"/>
      <c r="GV25" s="150">
        <f t="shared" si="63"/>
        <v>0</v>
      </c>
      <c r="GW25" s="104"/>
      <c r="GX25" s="104"/>
      <c r="GY25" s="150">
        <f t="shared" si="86"/>
        <v>0</v>
      </c>
      <c r="GZ25" s="179"/>
      <c r="HA25" s="179"/>
      <c r="HB25" s="150">
        <f t="shared" si="64"/>
        <v>0</v>
      </c>
      <c r="HC25" s="104"/>
      <c r="HD25" s="104"/>
      <c r="HE25" s="150">
        <f t="shared" si="65"/>
        <v>0</v>
      </c>
      <c r="HF25" s="179"/>
      <c r="HG25" s="179"/>
      <c r="HH25" s="150">
        <f t="shared" si="66"/>
        <v>0</v>
      </c>
      <c r="HI25" s="104"/>
      <c r="HJ25" s="104"/>
      <c r="HK25" s="150">
        <f t="shared" si="67"/>
        <v>0</v>
      </c>
      <c r="HL25" s="179"/>
      <c r="HM25" s="179"/>
      <c r="HN25" s="150">
        <f t="shared" si="68"/>
        <v>0</v>
      </c>
      <c r="HO25" s="104"/>
      <c r="HP25" s="104"/>
      <c r="HQ25" s="150">
        <f t="shared" si="69"/>
        <v>0</v>
      </c>
      <c r="HR25" s="179"/>
      <c r="HS25" s="179"/>
      <c r="HT25" s="150">
        <f t="shared" si="70"/>
        <v>0</v>
      </c>
      <c r="HU25" s="104"/>
      <c r="HV25" s="104"/>
      <c r="HW25" s="150">
        <f t="shared" si="71"/>
        <v>0</v>
      </c>
      <c r="HX25" s="179"/>
      <c r="HY25" s="179"/>
      <c r="HZ25" s="150">
        <f t="shared" si="72"/>
        <v>0</v>
      </c>
      <c r="IA25" s="104"/>
      <c r="IB25" s="104"/>
      <c r="IC25" s="150">
        <f t="shared" si="73"/>
        <v>0</v>
      </c>
      <c r="ID25" s="179"/>
      <c r="IE25" s="179"/>
      <c r="IF25" s="150">
        <f t="shared" si="74"/>
        <v>0</v>
      </c>
      <c r="IG25" s="200"/>
      <c r="IH25" s="200"/>
      <c r="II25" s="206"/>
      <c r="IJ25" s="179"/>
      <c r="IK25" s="179"/>
      <c r="IL25" s="150">
        <f t="shared" si="87"/>
        <v>0</v>
      </c>
      <c r="IM25" s="104"/>
      <c r="IN25" s="104"/>
      <c r="IO25" s="150">
        <f t="shared" si="75"/>
        <v>0</v>
      </c>
      <c r="IP25" s="179"/>
      <c r="IQ25" s="179"/>
      <c r="IR25" s="150">
        <f t="shared" si="76"/>
        <v>0</v>
      </c>
      <c r="IS25" s="104">
        <v>1310</v>
      </c>
      <c r="IT25" s="126"/>
      <c r="IU25" s="150">
        <f t="shared" si="77"/>
        <v>1310</v>
      </c>
      <c r="IV25" s="150"/>
      <c r="IW25" s="150"/>
      <c r="IX25" s="150">
        <f t="shared" si="78"/>
        <v>0</v>
      </c>
      <c r="IY25" s="126"/>
      <c r="IZ25" s="126"/>
      <c r="JA25" s="150">
        <f t="shared" si="79"/>
        <v>0</v>
      </c>
      <c r="JB25" s="150"/>
      <c r="JC25" s="150"/>
      <c r="JD25" s="150">
        <f t="shared" si="80"/>
        <v>0</v>
      </c>
      <c r="JE25" s="126"/>
      <c r="JF25" s="126"/>
      <c r="JG25" s="150">
        <f t="shared" si="81"/>
        <v>0</v>
      </c>
      <c r="JH25" s="164"/>
      <c r="JI25" s="115"/>
      <c r="JJ25" s="217" t="s">
        <v>478</v>
      </c>
      <c r="JK25" s="215"/>
      <c r="JL25" s="217" t="s">
        <v>478</v>
      </c>
      <c r="JM25" s="215"/>
      <c r="JN25" s="217" t="s">
        <v>478</v>
      </c>
      <c r="JO25" s="215"/>
      <c r="JP25" s="217" t="s">
        <v>478</v>
      </c>
      <c r="JQ25" s="215"/>
      <c r="JR25" s="215"/>
      <c r="JS25" s="215"/>
      <c r="JT25" s="217" t="s">
        <v>478</v>
      </c>
      <c r="JU25" s="215"/>
      <c r="JV25" s="215"/>
      <c r="JW25" s="215"/>
      <c r="JX25" s="215"/>
      <c r="JY25" s="215"/>
      <c r="JZ25" s="215"/>
      <c r="KA25" s="215"/>
      <c r="KB25" s="215"/>
      <c r="KC25" s="215"/>
      <c r="KD25" s="217" t="s">
        <v>478</v>
      </c>
      <c r="KE25" s="215"/>
      <c r="KF25" s="217" t="s">
        <v>478</v>
      </c>
      <c r="KG25" s="215"/>
      <c r="KH25" s="217" t="s">
        <v>478</v>
      </c>
      <c r="KI25" s="215"/>
      <c r="KJ25" s="215"/>
      <c r="KK25" s="215"/>
      <c r="KL25" s="215"/>
      <c r="KM25" s="215"/>
      <c r="KN25" s="215"/>
      <c r="KO25" s="215"/>
      <c r="KP25" s="215"/>
      <c r="KQ25" s="215"/>
      <c r="KR25" s="215"/>
      <c r="KS25" s="215"/>
      <c r="KT25" s="215"/>
      <c r="KU25" s="215"/>
      <c r="KV25" s="215"/>
      <c r="KW25" s="215"/>
      <c r="KX25" s="215"/>
      <c r="KY25" s="217" t="s">
        <v>478</v>
      </c>
      <c r="KZ25" s="215"/>
      <c r="LA25" s="215"/>
      <c r="LB25" s="215"/>
      <c r="LC25" s="215"/>
      <c r="LD25" s="217" t="s">
        <v>478</v>
      </c>
      <c r="LE25" s="215"/>
      <c r="LF25" s="215"/>
      <c r="LG25" s="215"/>
      <c r="LH25" s="215"/>
      <c r="LI25" s="215"/>
      <c r="LJ25" s="215"/>
      <c r="LK25" s="217" t="s">
        <v>478</v>
      </c>
      <c r="LL25" s="215"/>
      <c r="LM25" s="215"/>
      <c r="LN25" s="217" t="s">
        <v>478</v>
      </c>
      <c r="LO25" s="215"/>
      <c r="LP25" s="217" t="s">
        <v>478</v>
      </c>
      <c r="LQ25" s="215"/>
      <c r="LR25" s="217" t="s">
        <v>478</v>
      </c>
      <c r="LS25" s="215"/>
      <c r="LT25" s="215"/>
      <c r="LU25" s="215"/>
      <c r="LV25" s="215"/>
      <c r="LW25" s="215"/>
      <c r="LX25" s="215"/>
      <c r="LY25" s="215"/>
      <c r="LZ25" s="215"/>
      <c r="MA25" s="215"/>
      <c r="MB25" s="215"/>
      <c r="MC25" s="215"/>
      <c r="MD25" s="215"/>
      <c r="ME25" s="215"/>
      <c r="MF25" s="215"/>
      <c r="MG25" s="215"/>
      <c r="MH25" s="215"/>
      <c r="MI25" s="215"/>
      <c r="MJ25" s="215"/>
      <c r="MK25" s="215"/>
      <c r="ML25" s="215"/>
      <c r="MM25" s="217" t="s">
        <v>478</v>
      </c>
      <c r="MN25" s="215"/>
      <c r="MO25" s="215"/>
      <c r="MP25" s="215"/>
      <c r="MQ25" s="215"/>
      <c r="MR25" s="128">
        <f>(COUNTIF(JJ25:MQ25,MQ60)/15)</f>
        <v>0</v>
      </c>
      <c r="MS25" s="111">
        <f>(COUNTIF(JJ25:MQ25,MT61)/15)</f>
        <v>0</v>
      </c>
      <c r="MT25" s="188">
        <f>SUM(MR25:MS25)</f>
        <v>0</v>
      </c>
    </row>
    <row r="26" spans="1:361" ht="15">
      <c r="A26" s="142" t="s">
        <v>446</v>
      </c>
      <c r="B26" s="143">
        <v>159354</v>
      </c>
      <c r="C26" s="144">
        <v>800</v>
      </c>
      <c r="D26" s="145" t="s">
        <v>475</v>
      </c>
      <c r="E26" s="145" t="s">
        <v>26</v>
      </c>
      <c r="F26" s="146">
        <v>43555</v>
      </c>
      <c r="G26" s="100"/>
      <c r="H26" s="100"/>
      <c r="I26" s="125">
        <f t="shared" si="2"/>
        <v>0</v>
      </c>
      <c r="J26" s="154"/>
      <c r="K26" s="154"/>
      <c r="L26" s="150">
        <f t="shared" si="3"/>
        <v>0</v>
      </c>
      <c r="M26" s="100"/>
      <c r="N26" s="100"/>
      <c r="O26" s="150">
        <f t="shared" si="82"/>
        <v>0</v>
      </c>
      <c r="P26" s="154"/>
      <c r="Q26" s="154"/>
      <c r="R26" s="150">
        <f t="shared" si="83"/>
        <v>0</v>
      </c>
      <c r="S26" s="100"/>
      <c r="T26" s="100"/>
      <c r="U26" s="150">
        <f t="shared" si="4"/>
        <v>0</v>
      </c>
      <c r="V26" s="154"/>
      <c r="W26" s="154"/>
      <c r="X26" s="150">
        <f t="shared" si="5"/>
        <v>0</v>
      </c>
      <c r="Y26" s="100"/>
      <c r="Z26" s="100"/>
      <c r="AA26" s="150">
        <f t="shared" si="6"/>
        <v>0</v>
      </c>
      <c r="AB26" s="154"/>
      <c r="AC26" s="154"/>
      <c r="AD26" s="150">
        <f t="shared" si="7"/>
        <v>0</v>
      </c>
      <c r="AE26" s="100"/>
      <c r="AF26" s="100"/>
      <c r="AG26" s="150">
        <f t="shared" si="8"/>
        <v>0</v>
      </c>
      <c r="AH26" s="154"/>
      <c r="AI26" s="154"/>
      <c r="AJ26" s="150">
        <f t="shared" si="9"/>
        <v>0</v>
      </c>
      <c r="AK26" s="100"/>
      <c r="AL26" s="100"/>
      <c r="AM26" s="150">
        <f t="shared" si="10"/>
        <v>0</v>
      </c>
      <c r="AN26" s="154"/>
      <c r="AO26" s="154"/>
      <c r="AP26" s="150">
        <f t="shared" si="11"/>
        <v>0</v>
      </c>
      <c r="AQ26" s="100"/>
      <c r="AR26" s="100"/>
      <c r="AS26" s="150">
        <f t="shared" si="12"/>
        <v>0</v>
      </c>
      <c r="AT26" s="154"/>
      <c r="AU26" s="154"/>
      <c r="AV26" s="150">
        <f t="shared" si="13"/>
        <v>0</v>
      </c>
      <c r="AW26" s="100"/>
      <c r="AX26" s="100"/>
      <c r="AY26" s="150">
        <f t="shared" si="14"/>
        <v>0</v>
      </c>
      <c r="AZ26" s="154"/>
      <c r="BA26" s="154"/>
      <c r="BB26" s="150">
        <f t="shared" si="15"/>
        <v>0</v>
      </c>
      <c r="BC26" s="100"/>
      <c r="BD26" s="100"/>
      <c r="BE26" s="150">
        <f t="shared" si="16"/>
        <v>0</v>
      </c>
      <c r="BF26" s="154"/>
      <c r="BG26" s="154"/>
      <c r="BH26" s="150">
        <f t="shared" si="17"/>
        <v>0</v>
      </c>
      <c r="BI26" s="100"/>
      <c r="BJ26" s="100"/>
      <c r="BK26" s="150">
        <f t="shared" si="18"/>
        <v>0</v>
      </c>
      <c r="BL26" s="154"/>
      <c r="BM26" s="154"/>
      <c r="BN26" s="150">
        <f t="shared" si="19"/>
        <v>0</v>
      </c>
      <c r="BO26" s="100"/>
      <c r="BP26" s="100"/>
      <c r="BQ26" s="150">
        <f t="shared" si="20"/>
        <v>0</v>
      </c>
      <c r="BR26" s="154"/>
      <c r="BS26" s="154"/>
      <c r="BT26" s="150">
        <f t="shared" si="21"/>
        <v>0</v>
      </c>
      <c r="BU26" s="100"/>
      <c r="BV26" s="100"/>
      <c r="BW26" s="150">
        <f t="shared" si="22"/>
        <v>0</v>
      </c>
      <c r="BX26" s="154"/>
      <c r="BY26" s="154"/>
      <c r="BZ26" s="150">
        <f t="shared" si="23"/>
        <v>0</v>
      </c>
      <c r="CA26" s="100"/>
      <c r="CB26" s="100"/>
      <c r="CC26" s="150">
        <f t="shared" si="24"/>
        <v>0</v>
      </c>
      <c r="CD26" s="154"/>
      <c r="CE26" s="154"/>
      <c r="CF26" s="150">
        <f t="shared" si="25"/>
        <v>0</v>
      </c>
      <c r="CG26" s="100"/>
      <c r="CH26" s="100"/>
      <c r="CI26" s="150">
        <f t="shared" si="26"/>
        <v>0</v>
      </c>
      <c r="CJ26" s="154"/>
      <c r="CK26" s="154"/>
      <c r="CL26" s="150">
        <f t="shared" si="27"/>
        <v>0</v>
      </c>
      <c r="CM26" s="100"/>
      <c r="CN26" s="100"/>
      <c r="CO26" s="150">
        <f t="shared" si="28"/>
        <v>0</v>
      </c>
      <c r="CP26" s="154"/>
      <c r="CQ26" s="154"/>
      <c r="CR26" s="150">
        <f t="shared" si="29"/>
        <v>0</v>
      </c>
      <c r="CS26" s="100"/>
      <c r="CT26" s="100"/>
      <c r="CU26" s="150">
        <f t="shared" si="30"/>
        <v>0</v>
      </c>
      <c r="CV26" s="154"/>
      <c r="CW26" s="154"/>
      <c r="CX26" s="150">
        <f t="shared" si="31"/>
        <v>0</v>
      </c>
      <c r="CY26" s="100"/>
      <c r="CZ26" s="100"/>
      <c r="DA26" s="150">
        <f t="shared" si="32"/>
        <v>0</v>
      </c>
      <c r="DB26" s="154"/>
      <c r="DC26" s="154"/>
      <c r="DD26" s="150">
        <f t="shared" si="84"/>
        <v>0</v>
      </c>
      <c r="DE26" s="100"/>
      <c r="DF26" s="100"/>
      <c r="DG26" s="150">
        <f t="shared" si="33"/>
        <v>0</v>
      </c>
      <c r="DH26" s="154"/>
      <c r="DI26" s="154"/>
      <c r="DJ26" s="150">
        <f t="shared" si="34"/>
        <v>0</v>
      </c>
      <c r="DK26" s="100"/>
      <c r="DL26" s="100"/>
      <c r="DM26" s="150">
        <f t="shared" si="35"/>
        <v>0</v>
      </c>
      <c r="DN26" s="154"/>
      <c r="DO26" s="154"/>
      <c r="DP26" s="150">
        <f t="shared" si="36"/>
        <v>0</v>
      </c>
      <c r="DQ26" s="100"/>
      <c r="DR26" s="100"/>
      <c r="DS26" s="150">
        <f t="shared" si="37"/>
        <v>0</v>
      </c>
      <c r="DT26" s="154"/>
      <c r="DU26" s="154"/>
      <c r="DV26" s="150">
        <f t="shared" si="38"/>
        <v>0</v>
      </c>
      <c r="DW26" s="100"/>
      <c r="DX26" s="100"/>
      <c r="DY26" s="150">
        <f t="shared" si="85"/>
        <v>0</v>
      </c>
      <c r="DZ26" s="154"/>
      <c r="EA26" s="154"/>
      <c r="EB26" s="150">
        <f t="shared" si="39"/>
        <v>0</v>
      </c>
      <c r="EC26" s="100"/>
      <c r="ED26" s="100"/>
      <c r="EE26" s="150">
        <f t="shared" si="40"/>
        <v>0</v>
      </c>
      <c r="EF26" s="154"/>
      <c r="EG26" s="154"/>
      <c r="EH26" s="150">
        <f t="shared" si="41"/>
        <v>0</v>
      </c>
      <c r="EI26" s="100"/>
      <c r="EJ26" s="100"/>
      <c r="EK26" s="150">
        <f t="shared" si="42"/>
        <v>0</v>
      </c>
      <c r="EL26" s="154"/>
      <c r="EM26" s="154"/>
      <c r="EN26" s="150">
        <f t="shared" si="43"/>
        <v>0</v>
      </c>
      <c r="EO26" s="100"/>
      <c r="EP26" s="100"/>
      <c r="EQ26" s="150">
        <f t="shared" si="44"/>
        <v>0</v>
      </c>
      <c r="ER26" s="154"/>
      <c r="ES26" s="154"/>
      <c r="ET26" s="150">
        <f t="shared" si="45"/>
        <v>0</v>
      </c>
      <c r="EU26" s="100"/>
      <c r="EV26" s="100"/>
      <c r="EW26" s="150">
        <f t="shared" si="46"/>
        <v>0</v>
      </c>
      <c r="EX26" s="154"/>
      <c r="EY26" s="154"/>
      <c r="EZ26" s="150">
        <f t="shared" si="47"/>
        <v>0</v>
      </c>
      <c r="FA26" s="100"/>
      <c r="FB26" s="100"/>
      <c r="FC26" s="150">
        <f t="shared" si="48"/>
        <v>0</v>
      </c>
      <c r="FD26" s="154"/>
      <c r="FE26" s="154"/>
      <c r="FF26" s="150">
        <f t="shared" si="49"/>
        <v>0</v>
      </c>
      <c r="FG26" s="100"/>
      <c r="FH26" s="100"/>
      <c r="FI26" s="150">
        <f t="shared" si="50"/>
        <v>0</v>
      </c>
      <c r="FJ26" s="154"/>
      <c r="FK26" s="154"/>
      <c r="FL26" s="150">
        <f t="shared" si="51"/>
        <v>0</v>
      </c>
      <c r="FM26" s="100"/>
      <c r="FN26" s="100"/>
      <c r="FO26" s="150">
        <f t="shared" si="52"/>
        <v>0</v>
      </c>
      <c r="FP26" s="154"/>
      <c r="FQ26" s="154"/>
      <c r="FR26" s="150">
        <f t="shared" si="53"/>
        <v>0</v>
      </c>
      <c r="FS26" s="100"/>
      <c r="FT26" s="100"/>
      <c r="FU26" s="150">
        <f t="shared" si="54"/>
        <v>0</v>
      </c>
      <c r="FV26" s="154"/>
      <c r="FW26" s="154"/>
      <c r="FX26" s="150">
        <f t="shared" si="55"/>
        <v>0</v>
      </c>
      <c r="FY26" s="100"/>
      <c r="FZ26" s="100"/>
      <c r="GA26" s="150">
        <f t="shared" si="56"/>
        <v>0</v>
      </c>
      <c r="GB26" s="154"/>
      <c r="GC26" s="154"/>
      <c r="GD26" s="150">
        <f t="shared" si="57"/>
        <v>0</v>
      </c>
      <c r="GE26" s="100"/>
      <c r="GF26" s="100"/>
      <c r="GG26" s="150">
        <f t="shared" si="58"/>
        <v>0</v>
      </c>
      <c r="GH26" s="154"/>
      <c r="GI26" s="154"/>
      <c r="GJ26" s="150">
        <f t="shared" si="59"/>
        <v>0</v>
      </c>
      <c r="GK26" s="100"/>
      <c r="GL26" s="100"/>
      <c r="GM26" s="150">
        <f t="shared" si="60"/>
        <v>0</v>
      </c>
      <c r="GN26" s="154"/>
      <c r="GO26" s="154"/>
      <c r="GP26" s="150">
        <f t="shared" si="61"/>
        <v>0</v>
      </c>
      <c r="GQ26" s="100"/>
      <c r="GR26" s="100"/>
      <c r="GS26" s="150">
        <f t="shared" si="62"/>
        <v>0</v>
      </c>
      <c r="GT26" s="154"/>
      <c r="GU26" s="154"/>
      <c r="GV26" s="150">
        <f t="shared" si="63"/>
        <v>0</v>
      </c>
      <c r="GW26" s="100"/>
      <c r="GX26" s="100"/>
      <c r="GY26" s="150">
        <f t="shared" si="86"/>
        <v>0</v>
      </c>
      <c r="GZ26" s="154"/>
      <c r="HA26" s="154"/>
      <c r="HB26" s="150">
        <f t="shared" si="64"/>
        <v>0</v>
      </c>
      <c r="HC26" s="100"/>
      <c r="HD26" s="100"/>
      <c r="HE26" s="150">
        <f t="shared" si="65"/>
        <v>0</v>
      </c>
      <c r="HF26" s="154"/>
      <c r="HG26" s="154"/>
      <c r="HH26" s="150">
        <f t="shared" si="66"/>
        <v>0</v>
      </c>
      <c r="HI26" s="100"/>
      <c r="HJ26" s="100"/>
      <c r="HK26" s="150">
        <f t="shared" si="67"/>
        <v>0</v>
      </c>
      <c r="HL26" s="154"/>
      <c r="HM26" s="154"/>
      <c r="HN26" s="150">
        <f t="shared" si="68"/>
        <v>0</v>
      </c>
      <c r="HO26" s="100"/>
      <c r="HP26" s="100"/>
      <c r="HQ26" s="150">
        <f t="shared" si="69"/>
        <v>0</v>
      </c>
      <c r="HR26" s="154"/>
      <c r="HS26" s="154"/>
      <c r="HT26" s="150">
        <f t="shared" si="70"/>
        <v>0</v>
      </c>
      <c r="HU26" s="100"/>
      <c r="HV26" s="100"/>
      <c r="HW26" s="150">
        <f t="shared" si="71"/>
        <v>0</v>
      </c>
      <c r="HX26" s="154"/>
      <c r="HY26" s="154"/>
      <c r="HZ26" s="150">
        <f t="shared" si="72"/>
        <v>0</v>
      </c>
      <c r="IA26" s="100"/>
      <c r="IB26" s="100"/>
      <c r="IC26" s="150">
        <f t="shared" si="73"/>
        <v>0</v>
      </c>
      <c r="ID26" s="154"/>
      <c r="IE26" s="154"/>
      <c r="IF26" s="150">
        <f t="shared" si="74"/>
        <v>0</v>
      </c>
      <c r="IG26" s="202"/>
      <c r="IH26" s="202"/>
      <c r="II26" s="206"/>
      <c r="IJ26" s="154"/>
      <c r="IK26" s="154"/>
      <c r="IL26" s="150">
        <f t="shared" si="87"/>
        <v>0</v>
      </c>
      <c r="IM26" s="100"/>
      <c r="IN26" s="100"/>
      <c r="IO26" s="150">
        <f t="shared" si="75"/>
        <v>0</v>
      </c>
      <c r="IP26" s="154"/>
      <c r="IQ26" s="154"/>
      <c r="IR26" s="150">
        <f t="shared" si="76"/>
        <v>0</v>
      </c>
      <c r="IS26" s="100"/>
      <c r="IT26" s="100"/>
      <c r="IU26" s="150">
        <f t="shared" si="77"/>
        <v>0</v>
      </c>
      <c r="IV26" s="154"/>
      <c r="IW26" s="154"/>
      <c r="IX26" s="150">
        <f t="shared" si="78"/>
        <v>0</v>
      </c>
      <c r="IY26" s="100"/>
      <c r="IZ26" s="100"/>
      <c r="JA26" s="150">
        <f t="shared" si="79"/>
        <v>0</v>
      </c>
      <c r="JB26" s="154"/>
      <c r="JC26" s="154"/>
      <c r="JD26" s="150">
        <f t="shared" si="80"/>
        <v>0</v>
      </c>
      <c r="JE26" s="161"/>
      <c r="JF26" s="161"/>
      <c r="JG26" s="150">
        <f t="shared" si="81"/>
        <v>0</v>
      </c>
      <c r="JH26" s="164"/>
      <c r="JI26" s="115"/>
      <c r="MR26" s="128">
        <f>1-(COUNTIF(JJ26:MQ26,MQ51)/87)-(COUNTIF(JJ26:MQ26,MQ52)/87)</f>
        <v>1</v>
      </c>
    </row>
    <row r="27" spans="1:361" ht="15">
      <c r="A27" s="181" t="s">
        <v>29</v>
      </c>
      <c r="B27" s="138">
        <v>150327</v>
      </c>
      <c r="C27" s="144">
        <v>800</v>
      </c>
      <c r="D27" s="145" t="s">
        <v>475</v>
      </c>
      <c r="E27" s="182" t="s">
        <v>26</v>
      </c>
      <c r="F27" s="140">
        <v>43555</v>
      </c>
      <c r="G27" s="104"/>
      <c r="H27" s="104"/>
      <c r="I27" s="125">
        <f t="shared" si="2"/>
        <v>0</v>
      </c>
      <c r="J27" s="179"/>
      <c r="K27" s="179"/>
      <c r="L27" s="150">
        <f t="shared" si="3"/>
        <v>0</v>
      </c>
      <c r="M27" s="104"/>
      <c r="N27" s="104"/>
      <c r="O27" s="150">
        <f t="shared" si="82"/>
        <v>0</v>
      </c>
      <c r="P27" s="179"/>
      <c r="Q27" s="179"/>
      <c r="R27" s="150">
        <f t="shared" si="83"/>
        <v>0</v>
      </c>
      <c r="S27" s="104"/>
      <c r="T27" s="104"/>
      <c r="U27" s="150">
        <f t="shared" si="4"/>
        <v>0</v>
      </c>
      <c r="V27" s="179"/>
      <c r="W27" s="179"/>
      <c r="X27" s="150">
        <f t="shared" si="5"/>
        <v>0</v>
      </c>
      <c r="Y27" s="104"/>
      <c r="Z27" s="104"/>
      <c r="AA27" s="150">
        <f t="shared" si="6"/>
        <v>0</v>
      </c>
      <c r="AB27" s="179"/>
      <c r="AC27" s="179"/>
      <c r="AD27" s="150">
        <f t="shared" si="7"/>
        <v>0</v>
      </c>
      <c r="AE27" s="104"/>
      <c r="AF27" s="104"/>
      <c r="AG27" s="150">
        <f t="shared" si="8"/>
        <v>0</v>
      </c>
      <c r="AH27" s="179"/>
      <c r="AI27" s="179"/>
      <c r="AJ27" s="150">
        <f t="shared" si="9"/>
        <v>0</v>
      </c>
      <c r="AK27" s="104"/>
      <c r="AL27" s="104"/>
      <c r="AM27" s="150">
        <f t="shared" si="10"/>
        <v>0</v>
      </c>
      <c r="AN27" s="179"/>
      <c r="AO27" s="179"/>
      <c r="AP27" s="150">
        <f t="shared" si="11"/>
        <v>0</v>
      </c>
      <c r="AQ27" s="104"/>
      <c r="AR27" s="104"/>
      <c r="AS27" s="150">
        <f t="shared" si="12"/>
        <v>0</v>
      </c>
      <c r="AT27" s="179"/>
      <c r="AU27" s="179"/>
      <c r="AV27" s="150">
        <f t="shared" si="13"/>
        <v>0</v>
      </c>
      <c r="AW27" s="104"/>
      <c r="AX27" s="104"/>
      <c r="AY27" s="150">
        <f t="shared" si="14"/>
        <v>0</v>
      </c>
      <c r="AZ27" s="179"/>
      <c r="BA27" s="179"/>
      <c r="BB27" s="150">
        <f t="shared" si="15"/>
        <v>0</v>
      </c>
      <c r="BC27" s="104"/>
      <c r="BD27" s="104"/>
      <c r="BE27" s="150">
        <f t="shared" si="16"/>
        <v>0</v>
      </c>
      <c r="BF27" s="179"/>
      <c r="BG27" s="179"/>
      <c r="BH27" s="150">
        <f t="shared" si="17"/>
        <v>0</v>
      </c>
      <c r="BI27" s="104"/>
      <c r="BJ27" s="104"/>
      <c r="BK27" s="150">
        <f t="shared" si="18"/>
        <v>0</v>
      </c>
      <c r="BL27" s="179"/>
      <c r="BM27" s="179"/>
      <c r="BN27" s="150">
        <f t="shared" si="19"/>
        <v>0</v>
      </c>
      <c r="BO27" s="104"/>
      <c r="BP27" s="104"/>
      <c r="BQ27" s="150">
        <f t="shared" si="20"/>
        <v>0</v>
      </c>
      <c r="BR27" s="179"/>
      <c r="BS27" s="179"/>
      <c r="BT27" s="150">
        <f t="shared" si="21"/>
        <v>0</v>
      </c>
      <c r="BU27" s="104"/>
      <c r="BV27" s="104"/>
      <c r="BW27" s="150">
        <f t="shared" si="22"/>
        <v>0</v>
      </c>
      <c r="BX27" s="179"/>
      <c r="BY27" s="179"/>
      <c r="BZ27" s="150">
        <f t="shared" si="23"/>
        <v>0</v>
      </c>
      <c r="CA27" s="104"/>
      <c r="CB27" s="104"/>
      <c r="CC27" s="150">
        <f t="shared" si="24"/>
        <v>0</v>
      </c>
      <c r="CD27" s="179"/>
      <c r="CE27" s="179"/>
      <c r="CF27" s="150">
        <f t="shared" si="25"/>
        <v>0</v>
      </c>
      <c r="CG27" s="104"/>
      <c r="CH27" s="104"/>
      <c r="CI27" s="150">
        <f t="shared" si="26"/>
        <v>0</v>
      </c>
      <c r="CJ27" s="179"/>
      <c r="CK27" s="179"/>
      <c r="CL27" s="150">
        <f t="shared" si="27"/>
        <v>0</v>
      </c>
      <c r="CM27" s="104"/>
      <c r="CN27" s="104"/>
      <c r="CO27" s="150">
        <f t="shared" si="28"/>
        <v>0</v>
      </c>
      <c r="CP27" s="179"/>
      <c r="CQ27" s="179"/>
      <c r="CR27" s="150">
        <f t="shared" si="29"/>
        <v>0</v>
      </c>
      <c r="CS27" s="104"/>
      <c r="CT27" s="104"/>
      <c r="CU27" s="150">
        <f t="shared" si="30"/>
        <v>0</v>
      </c>
      <c r="CV27" s="179"/>
      <c r="CW27" s="179"/>
      <c r="CX27" s="150">
        <f t="shared" si="31"/>
        <v>0</v>
      </c>
      <c r="CY27" s="104"/>
      <c r="CZ27" s="104"/>
      <c r="DA27" s="150">
        <f t="shared" si="32"/>
        <v>0</v>
      </c>
      <c r="DB27" s="179"/>
      <c r="DC27" s="179"/>
      <c r="DD27" s="150">
        <f t="shared" si="84"/>
        <v>0</v>
      </c>
      <c r="DE27" s="104"/>
      <c r="DF27" s="104"/>
      <c r="DG27" s="150">
        <f t="shared" si="33"/>
        <v>0</v>
      </c>
      <c r="DH27" s="179"/>
      <c r="DI27" s="179"/>
      <c r="DJ27" s="150">
        <f t="shared" si="34"/>
        <v>0</v>
      </c>
      <c r="DK27" s="104"/>
      <c r="DL27" s="104"/>
      <c r="DM27" s="150">
        <f t="shared" si="35"/>
        <v>0</v>
      </c>
      <c r="DN27" s="179"/>
      <c r="DO27" s="179"/>
      <c r="DP27" s="150">
        <f t="shared" si="36"/>
        <v>0</v>
      </c>
      <c r="DQ27" s="104"/>
      <c r="DR27" s="104"/>
      <c r="DS27" s="150">
        <f t="shared" si="37"/>
        <v>0</v>
      </c>
      <c r="DT27" s="179"/>
      <c r="DU27" s="179"/>
      <c r="DV27" s="150">
        <f t="shared" si="38"/>
        <v>0</v>
      </c>
      <c r="DW27" s="104"/>
      <c r="DX27" s="104"/>
      <c r="DY27" s="150">
        <f t="shared" si="85"/>
        <v>0</v>
      </c>
      <c r="DZ27" s="179"/>
      <c r="EA27" s="179"/>
      <c r="EB27" s="150">
        <f t="shared" si="39"/>
        <v>0</v>
      </c>
      <c r="EC27" s="104"/>
      <c r="ED27" s="104"/>
      <c r="EE27" s="150">
        <f t="shared" si="40"/>
        <v>0</v>
      </c>
      <c r="EF27" s="179"/>
      <c r="EG27" s="179"/>
      <c r="EH27" s="150">
        <f t="shared" si="41"/>
        <v>0</v>
      </c>
      <c r="EI27" s="104"/>
      <c r="EJ27" s="104"/>
      <c r="EK27" s="150">
        <f t="shared" si="42"/>
        <v>0</v>
      </c>
      <c r="EL27" s="179"/>
      <c r="EM27" s="179"/>
      <c r="EN27" s="150">
        <f t="shared" si="43"/>
        <v>0</v>
      </c>
      <c r="EO27" s="104"/>
      <c r="EP27" s="104"/>
      <c r="EQ27" s="150">
        <f t="shared" si="44"/>
        <v>0</v>
      </c>
      <c r="ER27" s="179"/>
      <c r="ES27" s="179"/>
      <c r="ET27" s="150">
        <f t="shared" si="45"/>
        <v>0</v>
      </c>
      <c r="EU27" s="104"/>
      <c r="EV27" s="104"/>
      <c r="EW27" s="150">
        <f t="shared" si="46"/>
        <v>0</v>
      </c>
      <c r="EX27" s="179"/>
      <c r="EY27" s="179"/>
      <c r="EZ27" s="150">
        <f t="shared" si="47"/>
        <v>0</v>
      </c>
      <c r="FA27" s="104"/>
      <c r="FB27" s="104"/>
      <c r="FC27" s="150">
        <f t="shared" si="48"/>
        <v>0</v>
      </c>
      <c r="FD27" s="179"/>
      <c r="FE27" s="179"/>
      <c r="FF27" s="150">
        <f t="shared" si="49"/>
        <v>0</v>
      </c>
      <c r="FG27" s="104"/>
      <c r="FH27" s="104"/>
      <c r="FI27" s="150">
        <f t="shared" si="50"/>
        <v>0</v>
      </c>
      <c r="FJ27" s="179"/>
      <c r="FK27" s="179"/>
      <c r="FL27" s="150">
        <f t="shared" si="51"/>
        <v>0</v>
      </c>
      <c r="FM27" s="104"/>
      <c r="FN27" s="104"/>
      <c r="FO27" s="150">
        <f t="shared" si="52"/>
        <v>0</v>
      </c>
      <c r="FP27" s="179"/>
      <c r="FQ27" s="179"/>
      <c r="FR27" s="150">
        <f t="shared" si="53"/>
        <v>0</v>
      </c>
      <c r="FS27" s="104"/>
      <c r="FT27" s="104"/>
      <c r="FU27" s="150">
        <f t="shared" si="54"/>
        <v>0</v>
      </c>
      <c r="FV27" s="179"/>
      <c r="FW27" s="179"/>
      <c r="FX27" s="150">
        <f t="shared" si="55"/>
        <v>0</v>
      </c>
      <c r="FY27" s="104"/>
      <c r="FZ27" s="104"/>
      <c r="GA27" s="150">
        <f t="shared" si="56"/>
        <v>0</v>
      </c>
      <c r="GB27" s="179"/>
      <c r="GC27" s="179"/>
      <c r="GD27" s="150">
        <f t="shared" si="57"/>
        <v>0</v>
      </c>
      <c r="GE27" s="104"/>
      <c r="GF27" s="104"/>
      <c r="GG27" s="150">
        <f t="shared" si="58"/>
        <v>0</v>
      </c>
      <c r="GH27" s="179"/>
      <c r="GI27" s="179"/>
      <c r="GJ27" s="150">
        <f t="shared" si="59"/>
        <v>0</v>
      </c>
      <c r="GK27" s="104"/>
      <c r="GL27" s="104"/>
      <c r="GM27" s="150">
        <f t="shared" si="60"/>
        <v>0</v>
      </c>
      <c r="GN27" s="179"/>
      <c r="GO27" s="179"/>
      <c r="GP27" s="150">
        <f t="shared" si="61"/>
        <v>0</v>
      </c>
      <c r="GQ27" s="104"/>
      <c r="GR27" s="104"/>
      <c r="GS27" s="150">
        <f t="shared" si="62"/>
        <v>0</v>
      </c>
      <c r="GT27" s="179"/>
      <c r="GU27" s="179"/>
      <c r="GV27" s="150">
        <f t="shared" si="63"/>
        <v>0</v>
      </c>
      <c r="GW27" s="104"/>
      <c r="GX27" s="104"/>
      <c r="GY27" s="150">
        <f t="shared" si="86"/>
        <v>0</v>
      </c>
      <c r="GZ27" s="179"/>
      <c r="HA27" s="179"/>
      <c r="HB27" s="150">
        <f t="shared" si="64"/>
        <v>0</v>
      </c>
      <c r="HC27" s="104"/>
      <c r="HD27" s="104"/>
      <c r="HE27" s="150">
        <f t="shared" si="65"/>
        <v>0</v>
      </c>
      <c r="HF27" s="179"/>
      <c r="HG27" s="179"/>
      <c r="HH27" s="150">
        <f t="shared" si="66"/>
        <v>0</v>
      </c>
      <c r="HI27" s="104"/>
      <c r="HJ27" s="104"/>
      <c r="HK27" s="150">
        <f t="shared" si="67"/>
        <v>0</v>
      </c>
      <c r="HL27" s="179"/>
      <c r="HM27" s="179"/>
      <c r="HN27" s="150">
        <f t="shared" si="68"/>
        <v>0</v>
      </c>
      <c r="HO27" s="104"/>
      <c r="HP27" s="104"/>
      <c r="HQ27" s="150">
        <f t="shared" si="69"/>
        <v>0</v>
      </c>
      <c r="HR27" s="179"/>
      <c r="HS27" s="179"/>
      <c r="HT27" s="150">
        <f t="shared" si="70"/>
        <v>0</v>
      </c>
      <c r="HU27" s="104"/>
      <c r="HV27" s="104"/>
      <c r="HW27" s="150">
        <f t="shared" si="71"/>
        <v>0</v>
      </c>
      <c r="HX27" s="179"/>
      <c r="HY27" s="179"/>
      <c r="HZ27" s="150">
        <f t="shared" si="72"/>
        <v>0</v>
      </c>
      <c r="IA27" s="104"/>
      <c r="IB27" s="104"/>
      <c r="IC27" s="150">
        <f t="shared" si="73"/>
        <v>0</v>
      </c>
      <c r="ID27" s="179"/>
      <c r="IE27" s="179"/>
      <c r="IF27" s="150">
        <f t="shared" si="74"/>
        <v>0</v>
      </c>
      <c r="IG27" s="200"/>
      <c r="IH27" s="200"/>
      <c r="II27" s="206"/>
      <c r="IJ27" s="179"/>
      <c r="IK27" s="179"/>
      <c r="IL27" s="150">
        <f t="shared" si="87"/>
        <v>0</v>
      </c>
      <c r="IM27" s="104"/>
      <c r="IN27" s="104"/>
      <c r="IO27" s="150">
        <f t="shared" si="75"/>
        <v>0</v>
      </c>
      <c r="IP27" s="179"/>
      <c r="IQ27" s="179"/>
      <c r="IR27" s="150">
        <f t="shared" si="76"/>
        <v>0</v>
      </c>
      <c r="IS27" s="104"/>
      <c r="IT27" s="104"/>
      <c r="IU27" s="150">
        <f t="shared" si="77"/>
        <v>0</v>
      </c>
      <c r="IV27" s="179"/>
      <c r="IW27" s="179"/>
      <c r="IX27" s="150">
        <f t="shared" si="78"/>
        <v>0</v>
      </c>
      <c r="IY27" s="104"/>
      <c r="IZ27" s="104"/>
      <c r="JA27" s="150">
        <f t="shared" si="79"/>
        <v>0</v>
      </c>
      <c r="JB27" s="179"/>
      <c r="JC27" s="179"/>
      <c r="JD27" s="150">
        <f t="shared" si="80"/>
        <v>0</v>
      </c>
      <c r="JE27" s="104"/>
      <c r="JF27" s="125"/>
      <c r="JG27" s="150">
        <f t="shared" si="81"/>
        <v>0</v>
      </c>
      <c r="JH27" s="183"/>
      <c r="JI27" s="184"/>
      <c r="JJ27" s="218"/>
      <c r="JK27" s="218"/>
      <c r="JL27" s="218"/>
      <c r="JM27" s="218"/>
      <c r="JN27" s="218"/>
      <c r="JO27" s="218"/>
      <c r="JP27" s="218"/>
      <c r="JQ27" s="218"/>
      <c r="JR27" s="218"/>
      <c r="JS27" s="218"/>
      <c r="JT27" s="218"/>
      <c r="JU27" s="218"/>
      <c r="JV27" s="218"/>
      <c r="JW27" s="218"/>
      <c r="JX27" s="218"/>
      <c r="JY27" s="218"/>
      <c r="JZ27" s="218"/>
      <c r="KA27" s="218"/>
      <c r="KB27" s="218"/>
      <c r="KC27" s="218"/>
      <c r="KD27" s="218"/>
      <c r="KE27" s="218"/>
      <c r="KF27" s="218"/>
      <c r="KG27" s="218"/>
      <c r="KH27" s="218"/>
      <c r="KI27" s="218"/>
      <c r="KJ27" s="218"/>
      <c r="KK27" s="218"/>
      <c r="KL27" s="218"/>
      <c r="KM27" s="218"/>
      <c r="KN27" s="218"/>
      <c r="KO27" s="218"/>
      <c r="KP27" s="218"/>
      <c r="KQ27" s="218"/>
      <c r="KR27" s="218"/>
      <c r="KS27" s="218"/>
      <c r="KT27" s="218"/>
      <c r="KU27" s="218"/>
      <c r="KV27" s="218"/>
      <c r="KW27" s="218"/>
      <c r="KX27" s="218"/>
      <c r="KY27" s="218"/>
      <c r="KZ27" s="218"/>
      <c r="LA27" s="218"/>
      <c r="LB27" s="218"/>
      <c r="LC27" s="218"/>
      <c r="LD27" s="218"/>
      <c r="LE27" s="218"/>
      <c r="LF27" s="218"/>
      <c r="LG27" s="218"/>
      <c r="LH27" s="218"/>
      <c r="LI27" s="218"/>
      <c r="LJ27" s="218"/>
      <c r="LK27" s="218"/>
      <c r="LL27" s="218"/>
      <c r="LM27" s="218"/>
      <c r="LN27" s="218"/>
      <c r="LO27" s="218"/>
      <c r="LP27" s="218"/>
      <c r="LQ27" s="218"/>
      <c r="LR27" s="218"/>
      <c r="LS27" s="218"/>
      <c r="LT27" s="218"/>
      <c r="LU27" s="218"/>
      <c r="LV27" s="218"/>
      <c r="LW27" s="218"/>
      <c r="LX27" s="218"/>
      <c r="LY27" s="218"/>
      <c r="LZ27" s="218"/>
      <c r="MA27" s="218"/>
      <c r="MB27" s="218"/>
      <c r="MC27" s="218"/>
      <c r="MD27" s="218"/>
      <c r="ME27" s="218"/>
      <c r="MF27" s="218"/>
      <c r="MG27" s="218"/>
      <c r="MH27" s="218"/>
      <c r="MI27" s="218"/>
      <c r="MJ27" s="218"/>
      <c r="MK27" s="218"/>
      <c r="ML27" s="218"/>
      <c r="MM27" s="218"/>
      <c r="MN27" s="218"/>
      <c r="MO27" s="218"/>
      <c r="MP27" s="218"/>
      <c r="MQ27" s="218"/>
      <c r="MR27" s="128">
        <f>(COUNTIF(JJ27:MQ27,MQ61)/23)</f>
        <v>0</v>
      </c>
      <c r="MS27" s="185"/>
      <c r="MT27" s="185"/>
    </row>
    <row r="28" spans="1:361" ht="20.100000000000001" customHeight="1">
      <c r="A28" s="137" t="s">
        <v>445</v>
      </c>
      <c r="B28" s="138">
        <v>150321</v>
      </c>
      <c r="C28" s="144">
        <v>800</v>
      </c>
      <c r="D28" s="145" t="s">
        <v>475</v>
      </c>
      <c r="E28" s="139" t="s">
        <v>26</v>
      </c>
      <c r="F28" s="140">
        <v>43555</v>
      </c>
      <c r="G28" s="90"/>
      <c r="H28" s="90"/>
      <c r="I28" s="125">
        <f t="shared" si="2"/>
        <v>0</v>
      </c>
      <c r="J28" s="180"/>
      <c r="K28" s="180"/>
      <c r="L28" s="150">
        <f t="shared" si="3"/>
        <v>0</v>
      </c>
      <c r="M28" s="90"/>
      <c r="N28" s="90"/>
      <c r="O28" s="150">
        <f t="shared" si="82"/>
        <v>0</v>
      </c>
      <c r="P28" s="180"/>
      <c r="Q28" s="180"/>
      <c r="R28" s="150">
        <f t="shared" si="83"/>
        <v>0</v>
      </c>
      <c r="S28" s="90"/>
      <c r="T28" s="90"/>
      <c r="U28" s="150">
        <f t="shared" si="4"/>
        <v>0</v>
      </c>
      <c r="V28" s="180"/>
      <c r="W28" s="180"/>
      <c r="X28" s="150">
        <f t="shared" si="5"/>
        <v>0</v>
      </c>
      <c r="Y28" s="90"/>
      <c r="Z28" s="90"/>
      <c r="AA28" s="150">
        <f t="shared" si="6"/>
        <v>0</v>
      </c>
      <c r="AB28" s="180"/>
      <c r="AC28" s="180"/>
      <c r="AD28" s="150">
        <f t="shared" si="7"/>
        <v>0</v>
      </c>
      <c r="AE28" s="90"/>
      <c r="AF28" s="90"/>
      <c r="AG28" s="150">
        <f t="shared" si="8"/>
        <v>0</v>
      </c>
      <c r="AH28" s="180"/>
      <c r="AI28" s="180"/>
      <c r="AJ28" s="150">
        <f t="shared" si="9"/>
        <v>0</v>
      </c>
      <c r="AK28" s="90"/>
      <c r="AL28" s="90"/>
      <c r="AM28" s="150">
        <f t="shared" si="10"/>
        <v>0</v>
      </c>
      <c r="AN28" s="179">
        <v>12856</v>
      </c>
      <c r="AO28" s="180"/>
      <c r="AP28" s="150">
        <f t="shared" si="11"/>
        <v>12856</v>
      </c>
      <c r="AQ28" s="90"/>
      <c r="AR28" s="90"/>
      <c r="AS28" s="150">
        <f t="shared" si="12"/>
        <v>0</v>
      </c>
      <c r="AT28" s="180"/>
      <c r="AU28" s="180"/>
      <c r="AV28" s="150">
        <f t="shared" si="13"/>
        <v>0</v>
      </c>
      <c r="AW28" s="90"/>
      <c r="AX28" s="90"/>
      <c r="AY28" s="150">
        <f t="shared" si="14"/>
        <v>0</v>
      </c>
      <c r="AZ28" s="180"/>
      <c r="BA28" s="180"/>
      <c r="BB28" s="150">
        <f t="shared" si="15"/>
        <v>0</v>
      </c>
      <c r="BC28" s="90"/>
      <c r="BD28" s="90"/>
      <c r="BE28" s="150">
        <f t="shared" si="16"/>
        <v>0</v>
      </c>
      <c r="BF28" s="180"/>
      <c r="BG28" s="180"/>
      <c r="BH28" s="150">
        <f t="shared" si="17"/>
        <v>0</v>
      </c>
      <c r="BI28" s="90"/>
      <c r="BJ28" s="90"/>
      <c r="BK28" s="150">
        <f t="shared" si="18"/>
        <v>0</v>
      </c>
      <c r="BL28" s="180"/>
      <c r="BM28" s="180"/>
      <c r="BN28" s="150">
        <f t="shared" si="19"/>
        <v>0</v>
      </c>
      <c r="BO28" s="104">
        <v>10368</v>
      </c>
      <c r="BP28" s="90"/>
      <c r="BQ28" s="150">
        <f t="shared" si="20"/>
        <v>10368</v>
      </c>
      <c r="BR28" s="179">
        <v>12066</v>
      </c>
      <c r="BS28" s="180"/>
      <c r="BT28" s="150">
        <f t="shared" si="21"/>
        <v>12066</v>
      </c>
      <c r="BU28" s="90"/>
      <c r="BV28" s="90"/>
      <c r="BW28" s="150">
        <f t="shared" si="22"/>
        <v>0</v>
      </c>
      <c r="BX28" s="179">
        <v>13021</v>
      </c>
      <c r="BY28" s="180"/>
      <c r="BZ28" s="150">
        <f t="shared" si="23"/>
        <v>13021</v>
      </c>
      <c r="CA28" s="90"/>
      <c r="CB28" s="90"/>
      <c r="CC28" s="150">
        <f t="shared" si="24"/>
        <v>0</v>
      </c>
      <c r="CD28" s="180"/>
      <c r="CE28" s="180"/>
      <c r="CF28" s="150">
        <f t="shared" si="25"/>
        <v>0</v>
      </c>
      <c r="CG28" s="238">
        <v>10458</v>
      </c>
      <c r="CH28" s="90"/>
      <c r="CI28" s="150">
        <f t="shared" si="26"/>
        <v>10458</v>
      </c>
      <c r="CJ28" s="180"/>
      <c r="CK28" s="180"/>
      <c r="CL28" s="150">
        <f t="shared" si="27"/>
        <v>0</v>
      </c>
      <c r="CM28" s="90"/>
      <c r="CN28" s="90"/>
      <c r="CO28" s="150">
        <f t="shared" si="28"/>
        <v>0</v>
      </c>
      <c r="CP28" s="180"/>
      <c r="CQ28" s="180"/>
      <c r="CR28" s="150">
        <f t="shared" si="29"/>
        <v>0</v>
      </c>
      <c r="CS28" s="90"/>
      <c r="CT28" s="90"/>
      <c r="CU28" s="150">
        <f t="shared" si="30"/>
        <v>0</v>
      </c>
      <c r="CV28" s="180"/>
      <c r="CW28" s="180"/>
      <c r="CX28" s="150">
        <f t="shared" si="31"/>
        <v>0</v>
      </c>
      <c r="CY28" s="90"/>
      <c r="CZ28" s="90"/>
      <c r="DA28" s="150">
        <f t="shared" si="32"/>
        <v>0</v>
      </c>
      <c r="DB28" s="180"/>
      <c r="DC28" s="180"/>
      <c r="DD28" s="150">
        <f t="shared" si="84"/>
        <v>0</v>
      </c>
      <c r="DE28" s="90"/>
      <c r="DF28" s="90"/>
      <c r="DG28" s="150">
        <f t="shared" si="33"/>
        <v>0</v>
      </c>
      <c r="DH28" s="180"/>
      <c r="DI28" s="180"/>
      <c r="DJ28" s="150">
        <f t="shared" si="34"/>
        <v>0</v>
      </c>
      <c r="DK28" s="90"/>
      <c r="DL28" s="90"/>
      <c r="DM28" s="150">
        <f t="shared" si="35"/>
        <v>0</v>
      </c>
      <c r="DN28" s="179">
        <v>9200</v>
      </c>
      <c r="DO28" s="180"/>
      <c r="DP28" s="150">
        <f t="shared" si="36"/>
        <v>9200</v>
      </c>
      <c r="DQ28" s="90"/>
      <c r="DR28" s="90"/>
      <c r="DS28" s="150">
        <f t="shared" si="37"/>
        <v>0</v>
      </c>
      <c r="DT28" s="179">
        <v>7309</v>
      </c>
      <c r="DU28" s="180"/>
      <c r="DV28" s="150">
        <f t="shared" si="38"/>
        <v>7309</v>
      </c>
      <c r="DW28" s="90"/>
      <c r="DX28" s="90"/>
      <c r="DY28" s="150">
        <f t="shared" si="85"/>
        <v>0</v>
      </c>
      <c r="DZ28" s="180"/>
      <c r="EA28" s="180"/>
      <c r="EB28" s="150">
        <f t="shared" si="39"/>
        <v>0</v>
      </c>
      <c r="EC28" s="90"/>
      <c r="ED28" s="90"/>
      <c r="EE28" s="150">
        <f t="shared" si="40"/>
        <v>0</v>
      </c>
      <c r="EF28" s="179">
        <v>10967</v>
      </c>
      <c r="EG28" s="180"/>
      <c r="EH28" s="150">
        <f t="shared" si="41"/>
        <v>10967</v>
      </c>
      <c r="EI28" s="238">
        <v>4934</v>
      </c>
      <c r="EJ28" s="90"/>
      <c r="EK28" s="150">
        <f t="shared" si="42"/>
        <v>4934</v>
      </c>
      <c r="EL28" s="180"/>
      <c r="EM28" s="180"/>
      <c r="EN28" s="150">
        <f t="shared" si="43"/>
        <v>0</v>
      </c>
      <c r="EO28" s="90"/>
      <c r="EP28" s="90"/>
      <c r="EQ28" s="150">
        <f t="shared" si="44"/>
        <v>0</v>
      </c>
      <c r="ER28" s="180"/>
      <c r="ES28" s="180"/>
      <c r="ET28" s="150">
        <f t="shared" si="45"/>
        <v>0</v>
      </c>
      <c r="EU28" s="90"/>
      <c r="EV28" s="90"/>
      <c r="EW28" s="150">
        <f t="shared" si="46"/>
        <v>0</v>
      </c>
      <c r="EX28" s="180"/>
      <c r="EY28" s="180"/>
      <c r="EZ28" s="150">
        <f t="shared" si="47"/>
        <v>0</v>
      </c>
      <c r="FA28" s="90"/>
      <c r="FB28" s="90"/>
      <c r="FC28" s="150">
        <f t="shared" si="48"/>
        <v>0</v>
      </c>
      <c r="FD28" s="180"/>
      <c r="FE28" s="180"/>
      <c r="FF28" s="150">
        <f t="shared" si="49"/>
        <v>0</v>
      </c>
      <c r="FG28" s="90"/>
      <c r="FH28" s="90"/>
      <c r="FI28" s="150">
        <f t="shared" si="50"/>
        <v>0</v>
      </c>
      <c r="FJ28" s="180"/>
      <c r="FK28" s="180"/>
      <c r="FL28" s="150">
        <f t="shared" si="51"/>
        <v>0</v>
      </c>
      <c r="FM28" s="90"/>
      <c r="FN28" s="90"/>
      <c r="FO28" s="150">
        <f t="shared" si="52"/>
        <v>0</v>
      </c>
      <c r="FP28" s="179">
        <v>8961</v>
      </c>
      <c r="FQ28" s="180"/>
      <c r="FR28" s="150">
        <f t="shared" si="53"/>
        <v>8961</v>
      </c>
      <c r="FS28" s="90"/>
      <c r="FT28" s="90"/>
      <c r="FU28" s="150">
        <f t="shared" si="54"/>
        <v>0</v>
      </c>
      <c r="FV28" s="180"/>
      <c r="FW28" s="180"/>
      <c r="FX28" s="150">
        <f t="shared" si="55"/>
        <v>0</v>
      </c>
      <c r="FY28" s="238">
        <v>8430</v>
      </c>
      <c r="FZ28" s="90"/>
      <c r="GA28" s="150">
        <f t="shared" si="56"/>
        <v>8430</v>
      </c>
      <c r="GB28" s="180"/>
      <c r="GC28" s="180"/>
      <c r="GD28" s="150">
        <f t="shared" si="57"/>
        <v>0</v>
      </c>
      <c r="GE28" s="90"/>
      <c r="GF28" s="90"/>
      <c r="GG28" s="150">
        <f t="shared" si="58"/>
        <v>0</v>
      </c>
      <c r="GH28" s="180"/>
      <c r="GI28" s="180"/>
      <c r="GJ28" s="150">
        <f t="shared" si="59"/>
        <v>0</v>
      </c>
      <c r="GK28" s="90"/>
      <c r="GL28" s="90"/>
      <c r="GM28" s="150">
        <f t="shared" si="60"/>
        <v>0</v>
      </c>
      <c r="GN28" s="180"/>
      <c r="GO28" s="180"/>
      <c r="GP28" s="150">
        <f t="shared" si="61"/>
        <v>0</v>
      </c>
      <c r="GQ28" s="90"/>
      <c r="GR28" s="90"/>
      <c r="GS28" s="150">
        <f t="shared" si="62"/>
        <v>0</v>
      </c>
      <c r="GT28" s="179">
        <v>7719</v>
      </c>
      <c r="GU28" s="180"/>
      <c r="GV28" s="150">
        <f t="shared" si="63"/>
        <v>7719</v>
      </c>
      <c r="GW28" s="90"/>
      <c r="GX28" s="90"/>
      <c r="GY28" s="150">
        <f t="shared" si="86"/>
        <v>0</v>
      </c>
      <c r="GZ28" s="180"/>
      <c r="HA28" s="180"/>
      <c r="HB28" s="150">
        <f t="shared" si="64"/>
        <v>0</v>
      </c>
      <c r="HC28" s="90"/>
      <c r="HD28" s="90"/>
      <c r="HE28" s="150">
        <f t="shared" si="65"/>
        <v>0</v>
      </c>
      <c r="HF28" s="180"/>
      <c r="HG28" s="180"/>
      <c r="HH28" s="150">
        <f t="shared" si="66"/>
        <v>0</v>
      </c>
      <c r="HI28" s="90"/>
      <c r="HJ28" s="90"/>
      <c r="HK28" s="150">
        <f t="shared" si="67"/>
        <v>0</v>
      </c>
      <c r="HL28" s="180"/>
      <c r="HM28" s="180"/>
      <c r="HN28" s="150">
        <f t="shared" si="68"/>
        <v>0</v>
      </c>
      <c r="HO28" s="238">
        <v>10744</v>
      </c>
      <c r="HP28" s="90"/>
      <c r="HQ28" s="150">
        <f t="shared" si="69"/>
        <v>10744</v>
      </c>
      <c r="HR28" s="180"/>
      <c r="HS28" s="180"/>
      <c r="HT28" s="150">
        <f t="shared" si="70"/>
        <v>0</v>
      </c>
      <c r="HU28" s="90"/>
      <c r="HV28" s="90"/>
      <c r="HW28" s="150">
        <f t="shared" si="71"/>
        <v>0</v>
      </c>
      <c r="HX28" s="180"/>
      <c r="HY28" s="180"/>
      <c r="HZ28" s="150">
        <f t="shared" si="72"/>
        <v>0</v>
      </c>
      <c r="IA28" s="90"/>
      <c r="IB28" s="90"/>
      <c r="IC28" s="150">
        <f t="shared" si="73"/>
        <v>0</v>
      </c>
      <c r="ID28" s="180"/>
      <c r="IE28" s="180"/>
      <c r="IF28" s="150">
        <f t="shared" si="74"/>
        <v>0</v>
      </c>
      <c r="IG28" s="205"/>
      <c r="IH28" s="205"/>
      <c r="II28" s="206"/>
      <c r="IJ28" s="179">
        <v>8610</v>
      </c>
      <c r="IK28" s="180"/>
      <c r="IL28" s="150">
        <f t="shared" si="87"/>
        <v>8610</v>
      </c>
      <c r="IM28" s="90"/>
      <c r="IN28" s="90"/>
      <c r="IO28" s="150">
        <f t="shared" si="75"/>
        <v>0</v>
      </c>
      <c r="IP28" s="180"/>
      <c r="IQ28" s="180"/>
      <c r="IR28" s="150">
        <f t="shared" si="76"/>
        <v>0</v>
      </c>
      <c r="IS28" s="238">
        <v>8984</v>
      </c>
      <c r="IT28" s="125"/>
      <c r="IU28" s="150">
        <f t="shared" si="77"/>
        <v>8984</v>
      </c>
      <c r="IV28" s="151"/>
      <c r="IW28" s="151"/>
      <c r="IX28" s="150">
        <f t="shared" si="78"/>
        <v>0</v>
      </c>
      <c r="IY28" s="125"/>
      <c r="IZ28" s="125"/>
      <c r="JA28" s="150">
        <f t="shared" si="79"/>
        <v>0</v>
      </c>
      <c r="JB28" s="151"/>
      <c r="JC28" s="151"/>
      <c r="JD28" s="150">
        <f t="shared" si="80"/>
        <v>0</v>
      </c>
      <c r="JE28" s="125">
        <v>6991</v>
      </c>
      <c r="JF28" s="125"/>
      <c r="JG28" s="150">
        <f t="shared" si="81"/>
        <v>6991</v>
      </c>
      <c r="JH28" s="164"/>
      <c r="JI28" s="115"/>
      <c r="JJ28" s="215"/>
      <c r="JK28" s="215"/>
      <c r="JL28" s="215"/>
      <c r="JM28" s="215"/>
      <c r="JN28" s="215"/>
      <c r="JO28" s="215"/>
      <c r="JP28" s="215"/>
      <c r="JQ28" s="215"/>
      <c r="JR28" s="215"/>
      <c r="JS28" s="215"/>
      <c r="JT28" s="215"/>
      <c r="JU28" s="213" t="s">
        <v>442</v>
      </c>
      <c r="JV28" s="215"/>
      <c r="JW28" s="215"/>
      <c r="JX28" s="215"/>
      <c r="JY28" s="215"/>
      <c r="JZ28" s="215"/>
      <c r="KA28" s="215"/>
      <c r="KB28" s="215"/>
      <c r="KC28" s="215"/>
      <c r="KD28" s="213" t="s">
        <v>442</v>
      </c>
      <c r="KE28" s="213" t="s">
        <v>442</v>
      </c>
      <c r="KF28" s="215"/>
      <c r="KG28" s="213" t="s">
        <v>442</v>
      </c>
      <c r="KH28" s="215"/>
      <c r="KI28" s="215"/>
      <c r="KJ28" s="213" t="s">
        <v>442</v>
      </c>
      <c r="KK28" s="215"/>
      <c r="KL28" s="215"/>
      <c r="KM28" s="215"/>
      <c r="KN28" s="215"/>
      <c r="KO28" s="215"/>
      <c r="KP28" s="215"/>
      <c r="KQ28" s="215"/>
      <c r="KR28" s="215"/>
      <c r="KS28" s="215"/>
      <c r="KT28" s="215"/>
      <c r="KU28" s="213" t="s">
        <v>442</v>
      </c>
      <c r="KV28" s="215"/>
      <c r="KW28" s="213" t="s">
        <v>442</v>
      </c>
      <c r="KX28" s="215"/>
      <c r="KY28" s="215"/>
      <c r="KZ28" s="215"/>
      <c r="LA28" s="213" t="s">
        <v>442</v>
      </c>
      <c r="LB28" s="213" t="s">
        <v>442</v>
      </c>
      <c r="LC28" s="215"/>
      <c r="LD28" s="215"/>
      <c r="LE28" s="215"/>
      <c r="LF28" s="215"/>
      <c r="LG28" s="215"/>
      <c r="LH28" s="215"/>
      <c r="LI28" s="215"/>
      <c r="LJ28" s="215"/>
      <c r="LK28" s="215"/>
      <c r="LL28" s="215"/>
      <c r="LM28" s="213" t="s">
        <v>442</v>
      </c>
      <c r="LN28" s="215"/>
      <c r="LO28" s="215"/>
      <c r="LP28" s="213" t="s">
        <v>442</v>
      </c>
      <c r="LQ28" s="215"/>
      <c r="LR28" s="215"/>
      <c r="LS28" s="215"/>
      <c r="LT28" s="215"/>
      <c r="LU28" s="215"/>
      <c r="LV28" s="215"/>
      <c r="LW28" s="213" t="s">
        <v>442</v>
      </c>
      <c r="LX28" s="215"/>
      <c r="LY28" s="215"/>
      <c r="LZ28" s="215"/>
      <c r="MA28" s="215"/>
      <c r="MB28" s="215"/>
      <c r="MC28" s="215"/>
      <c r="MD28" s="213" t="s">
        <v>442</v>
      </c>
      <c r="ME28" s="215"/>
      <c r="MF28" s="215"/>
      <c r="MG28" s="215"/>
      <c r="MH28" s="215"/>
      <c r="MI28" s="215"/>
      <c r="MJ28" s="213" t="s">
        <v>442</v>
      </c>
      <c r="MK28" s="215"/>
      <c r="ML28" s="215"/>
      <c r="MM28" s="213" t="s">
        <v>442</v>
      </c>
      <c r="MN28" s="215"/>
      <c r="MO28" s="215"/>
      <c r="MP28" s="215"/>
      <c r="MQ28" s="213" t="s">
        <v>442</v>
      </c>
      <c r="MR28" s="128">
        <f>(COUNTIF(JJ28:MQ28,MQ61)/15)</f>
        <v>0</v>
      </c>
      <c r="MS28" s="127"/>
      <c r="MT28" s="127"/>
    </row>
    <row r="29" spans="1:361" ht="39">
      <c r="A29" s="142" t="s">
        <v>444</v>
      </c>
      <c r="B29" s="143">
        <v>103010</v>
      </c>
      <c r="C29" s="144">
        <v>800</v>
      </c>
      <c r="D29" s="145" t="s">
        <v>475</v>
      </c>
      <c r="E29" s="145" t="s">
        <v>26</v>
      </c>
      <c r="F29" s="140">
        <v>43555</v>
      </c>
      <c r="G29" s="100"/>
      <c r="H29" s="100"/>
      <c r="I29" s="125">
        <f t="shared" si="2"/>
        <v>0</v>
      </c>
      <c r="J29" s="154"/>
      <c r="K29" s="154"/>
      <c r="L29" s="150">
        <f t="shared" si="3"/>
        <v>0</v>
      </c>
      <c r="M29" s="100"/>
      <c r="N29" s="100"/>
      <c r="O29" s="150">
        <f t="shared" si="82"/>
        <v>0</v>
      </c>
      <c r="P29" s="154"/>
      <c r="Q29" s="154"/>
      <c r="R29" s="150">
        <f t="shared" si="83"/>
        <v>0</v>
      </c>
      <c r="S29" s="100"/>
      <c r="T29" s="100"/>
      <c r="U29" s="150">
        <f t="shared" si="4"/>
        <v>0</v>
      </c>
      <c r="V29" s="154"/>
      <c r="W29" s="154"/>
      <c r="X29" s="150">
        <f t="shared" si="5"/>
        <v>0</v>
      </c>
      <c r="Y29" s="100"/>
      <c r="Z29" s="100"/>
      <c r="AA29" s="150">
        <f t="shared" si="6"/>
        <v>0</v>
      </c>
      <c r="AB29" s="154"/>
      <c r="AC29" s="154"/>
      <c r="AD29" s="150">
        <f t="shared" si="7"/>
        <v>0</v>
      </c>
      <c r="AE29" s="100"/>
      <c r="AF29" s="100"/>
      <c r="AG29" s="150">
        <f t="shared" si="8"/>
        <v>0</v>
      </c>
      <c r="AH29" s="154"/>
      <c r="AI29" s="154"/>
      <c r="AJ29" s="150">
        <f t="shared" si="9"/>
        <v>0</v>
      </c>
      <c r="AK29" s="100"/>
      <c r="AL29" s="100"/>
      <c r="AM29" s="150">
        <f t="shared" si="10"/>
        <v>0</v>
      </c>
      <c r="AN29" s="154"/>
      <c r="AO29" s="154"/>
      <c r="AP29" s="150">
        <f t="shared" si="11"/>
        <v>0</v>
      </c>
      <c r="AQ29" s="100"/>
      <c r="AR29" s="100"/>
      <c r="AS29" s="150">
        <f t="shared" si="12"/>
        <v>0</v>
      </c>
      <c r="AT29" s="154"/>
      <c r="AU29" s="154"/>
      <c r="AV29" s="150">
        <f t="shared" si="13"/>
        <v>0</v>
      </c>
      <c r="AW29" s="100"/>
      <c r="AX29" s="100"/>
      <c r="AY29" s="150">
        <f t="shared" si="14"/>
        <v>0</v>
      </c>
      <c r="AZ29" s="154"/>
      <c r="BA29" s="154"/>
      <c r="BB29" s="150">
        <f t="shared" si="15"/>
        <v>0</v>
      </c>
      <c r="BC29" s="100"/>
      <c r="BD29" s="100"/>
      <c r="BE29" s="150">
        <f t="shared" si="16"/>
        <v>0</v>
      </c>
      <c r="BF29" s="154"/>
      <c r="BG29" s="154"/>
      <c r="BH29" s="150">
        <f t="shared" si="17"/>
        <v>0</v>
      </c>
      <c r="BI29" s="100"/>
      <c r="BJ29" s="100"/>
      <c r="BK29" s="150">
        <f t="shared" si="18"/>
        <v>0</v>
      </c>
      <c r="BL29" s="154"/>
      <c r="BM29" s="154"/>
      <c r="BN29" s="150">
        <f t="shared" si="19"/>
        <v>0</v>
      </c>
      <c r="BO29" s="100"/>
      <c r="BP29" s="100"/>
      <c r="BQ29" s="150">
        <f t="shared" si="20"/>
        <v>0</v>
      </c>
      <c r="BR29" s="154"/>
      <c r="BS29" s="154"/>
      <c r="BT29" s="150">
        <f t="shared" si="21"/>
        <v>0</v>
      </c>
      <c r="BU29" s="100"/>
      <c r="BV29" s="100"/>
      <c r="BW29" s="150">
        <f t="shared" si="22"/>
        <v>0</v>
      </c>
      <c r="BX29" s="154"/>
      <c r="BY29" s="154"/>
      <c r="BZ29" s="150">
        <f t="shared" si="23"/>
        <v>0</v>
      </c>
      <c r="CA29" s="100"/>
      <c r="CB29" s="100"/>
      <c r="CC29" s="150">
        <f t="shared" si="24"/>
        <v>0</v>
      </c>
      <c r="CD29" s="154"/>
      <c r="CE29" s="154"/>
      <c r="CF29" s="150">
        <f t="shared" si="25"/>
        <v>0</v>
      </c>
      <c r="CG29" s="100"/>
      <c r="CH29" s="100"/>
      <c r="CI29" s="150">
        <f t="shared" si="26"/>
        <v>0</v>
      </c>
      <c r="CJ29" s="154"/>
      <c r="CK29" s="154"/>
      <c r="CL29" s="150">
        <f t="shared" si="27"/>
        <v>0</v>
      </c>
      <c r="CM29" s="100"/>
      <c r="CN29" s="100"/>
      <c r="CO29" s="150">
        <f t="shared" si="28"/>
        <v>0</v>
      </c>
      <c r="CP29" s="154"/>
      <c r="CQ29" s="154"/>
      <c r="CR29" s="150">
        <f t="shared" si="29"/>
        <v>0</v>
      </c>
      <c r="CS29" s="100"/>
      <c r="CT29" s="100"/>
      <c r="CU29" s="150">
        <f t="shared" si="30"/>
        <v>0</v>
      </c>
      <c r="CV29" s="154"/>
      <c r="CW29" s="154"/>
      <c r="CX29" s="150">
        <f t="shared" si="31"/>
        <v>0</v>
      </c>
      <c r="CY29" s="100"/>
      <c r="CZ29" s="100"/>
      <c r="DA29" s="150">
        <f t="shared" si="32"/>
        <v>0</v>
      </c>
      <c r="DB29" s="154"/>
      <c r="DC29" s="154"/>
      <c r="DD29" s="150">
        <f t="shared" si="84"/>
        <v>0</v>
      </c>
      <c r="DE29" s="100"/>
      <c r="DF29" s="100"/>
      <c r="DG29" s="150">
        <f t="shared" si="33"/>
        <v>0</v>
      </c>
      <c r="DH29" s="154"/>
      <c r="DI29" s="154"/>
      <c r="DJ29" s="150">
        <f t="shared" si="34"/>
        <v>0</v>
      </c>
      <c r="DK29" s="100"/>
      <c r="DL29" s="100"/>
      <c r="DM29" s="150">
        <f t="shared" si="35"/>
        <v>0</v>
      </c>
      <c r="DN29" s="154"/>
      <c r="DO29" s="154"/>
      <c r="DP29" s="150">
        <f t="shared" si="36"/>
        <v>0</v>
      </c>
      <c r="DQ29" s="100"/>
      <c r="DR29" s="100"/>
      <c r="DS29" s="150">
        <f t="shared" si="37"/>
        <v>0</v>
      </c>
      <c r="DT29" s="154"/>
      <c r="DU29" s="154"/>
      <c r="DV29" s="150">
        <f t="shared" si="38"/>
        <v>0</v>
      </c>
      <c r="DW29" s="100"/>
      <c r="DX29" s="100"/>
      <c r="DY29" s="150">
        <f t="shared" si="85"/>
        <v>0</v>
      </c>
      <c r="DZ29" s="154"/>
      <c r="EA29" s="154"/>
      <c r="EB29" s="150">
        <f t="shared" si="39"/>
        <v>0</v>
      </c>
      <c r="EC29" s="100"/>
      <c r="ED29" s="100"/>
      <c r="EE29" s="150">
        <f t="shared" si="40"/>
        <v>0</v>
      </c>
      <c r="EF29" s="154"/>
      <c r="EG29" s="154"/>
      <c r="EH29" s="150">
        <f t="shared" si="41"/>
        <v>0</v>
      </c>
      <c r="EI29" s="227">
        <v>12303</v>
      </c>
      <c r="EJ29" s="100"/>
      <c r="EK29" s="150">
        <f t="shared" si="42"/>
        <v>12303</v>
      </c>
      <c r="EL29" s="154"/>
      <c r="EM29" s="154"/>
      <c r="EN29" s="150">
        <f t="shared" si="43"/>
        <v>0</v>
      </c>
      <c r="EO29" s="100"/>
      <c r="EP29" s="100"/>
      <c r="EQ29" s="150">
        <f t="shared" si="44"/>
        <v>0</v>
      </c>
      <c r="ER29" s="154"/>
      <c r="ES29" s="154"/>
      <c r="ET29" s="150">
        <f t="shared" si="45"/>
        <v>0</v>
      </c>
      <c r="EU29" s="100"/>
      <c r="EV29" s="100"/>
      <c r="EW29" s="150">
        <f t="shared" si="46"/>
        <v>0</v>
      </c>
      <c r="EX29" s="154"/>
      <c r="EY29" s="154"/>
      <c r="EZ29" s="150">
        <f t="shared" si="47"/>
        <v>0</v>
      </c>
      <c r="FA29" s="100"/>
      <c r="FB29" s="100"/>
      <c r="FC29" s="150">
        <f t="shared" si="48"/>
        <v>0</v>
      </c>
      <c r="FD29" s="154"/>
      <c r="FE29" s="154"/>
      <c r="FF29" s="150">
        <f t="shared" si="49"/>
        <v>0</v>
      </c>
      <c r="FG29" s="100"/>
      <c r="FH29" s="100"/>
      <c r="FI29" s="150">
        <f t="shared" si="50"/>
        <v>0</v>
      </c>
      <c r="FJ29" s="154"/>
      <c r="FK29" s="154"/>
      <c r="FL29" s="150">
        <f t="shared" si="51"/>
        <v>0</v>
      </c>
      <c r="FM29" s="100"/>
      <c r="FN29" s="100"/>
      <c r="FO29" s="150">
        <f t="shared" si="52"/>
        <v>0</v>
      </c>
      <c r="FP29" s="154"/>
      <c r="FQ29" s="154"/>
      <c r="FR29" s="150">
        <f t="shared" si="53"/>
        <v>0</v>
      </c>
      <c r="FS29" s="100"/>
      <c r="FT29" s="100"/>
      <c r="FU29" s="150">
        <f t="shared" si="54"/>
        <v>0</v>
      </c>
      <c r="FV29" s="154"/>
      <c r="FW29" s="154"/>
      <c r="FX29" s="150">
        <f t="shared" si="55"/>
        <v>0</v>
      </c>
      <c r="FY29" s="100"/>
      <c r="FZ29" s="100"/>
      <c r="GA29" s="150">
        <f t="shared" si="56"/>
        <v>0</v>
      </c>
      <c r="GB29" s="154"/>
      <c r="GC29" s="154"/>
      <c r="GD29" s="150">
        <f t="shared" si="57"/>
        <v>0</v>
      </c>
      <c r="GE29" s="100"/>
      <c r="GF29" s="100"/>
      <c r="GG29" s="150">
        <f t="shared" si="58"/>
        <v>0</v>
      </c>
      <c r="GH29" s="154"/>
      <c r="GI29" s="154"/>
      <c r="GJ29" s="150">
        <f t="shared" si="59"/>
        <v>0</v>
      </c>
      <c r="GK29" s="100"/>
      <c r="GL29" s="100"/>
      <c r="GM29" s="150">
        <f t="shared" si="60"/>
        <v>0</v>
      </c>
      <c r="GN29" s="154"/>
      <c r="GO29" s="154"/>
      <c r="GP29" s="150">
        <f t="shared" si="61"/>
        <v>0</v>
      </c>
      <c r="GQ29" s="100"/>
      <c r="GR29" s="100"/>
      <c r="GS29" s="150">
        <f t="shared" si="62"/>
        <v>0</v>
      </c>
      <c r="GT29" s="154"/>
      <c r="GU29" s="154"/>
      <c r="GV29" s="150">
        <f t="shared" si="63"/>
        <v>0</v>
      </c>
      <c r="GW29" s="100"/>
      <c r="GX29" s="100"/>
      <c r="GY29" s="150">
        <f t="shared" si="86"/>
        <v>0</v>
      </c>
      <c r="GZ29" s="154"/>
      <c r="HA29" s="154"/>
      <c r="HB29" s="150">
        <f t="shared" si="64"/>
        <v>0</v>
      </c>
      <c r="HC29" s="100"/>
      <c r="HD29" s="100"/>
      <c r="HE29" s="150">
        <f t="shared" si="65"/>
        <v>0</v>
      </c>
      <c r="HF29" s="154"/>
      <c r="HG29" s="154"/>
      <c r="HH29" s="150">
        <f t="shared" si="66"/>
        <v>0</v>
      </c>
      <c r="HI29" s="100"/>
      <c r="HJ29" s="100"/>
      <c r="HK29" s="150">
        <f t="shared" si="67"/>
        <v>0</v>
      </c>
      <c r="HL29" s="154"/>
      <c r="HM29" s="154"/>
      <c r="HN29" s="150">
        <f t="shared" si="68"/>
        <v>0</v>
      </c>
      <c r="HO29" s="100"/>
      <c r="HP29" s="100"/>
      <c r="HQ29" s="150">
        <f t="shared" si="69"/>
        <v>0</v>
      </c>
      <c r="HR29" s="154"/>
      <c r="HS29" s="154"/>
      <c r="HT29" s="150">
        <f t="shared" si="70"/>
        <v>0</v>
      </c>
      <c r="HU29" s="100"/>
      <c r="HV29" s="100"/>
      <c r="HW29" s="150">
        <f t="shared" si="71"/>
        <v>0</v>
      </c>
      <c r="HX29" s="154"/>
      <c r="HY29" s="154"/>
      <c r="HZ29" s="150">
        <f t="shared" si="72"/>
        <v>0</v>
      </c>
      <c r="IA29" s="100"/>
      <c r="IB29" s="100"/>
      <c r="IC29" s="150">
        <f t="shared" si="73"/>
        <v>0</v>
      </c>
      <c r="ID29" s="154"/>
      <c r="IE29" s="154"/>
      <c r="IF29" s="150">
        <f t="shared" si="74"/>
        <v>0</v>
      </c>
      <c r="IG29" s="202"/>
      <c r="IH29" s="202"/>
      <c r="II29" s="206"/>
      <c r="IJ29" s="154"/>
      <c r="IK29" s="154"/>
      <c r="IL29" s="150">
        <f t="shared" si="87"/>
        <v>0</v>
      </c>
      <c r="IM29" s="100"/>
      <c r="IN29" s="100"/>
      <c r="IO29" s="150">
        <f t="shared" si="75"/>
        <v>0</v>
      </c>
      <c r="IP29" s="154"/>
      <c r="IQ29" s="154"/>
      <c r="IR29" s="150">
        <f t="shared" si="76"/>
        <v>0</v>
      </c>
      <c r="IS29" s="100"/>
      <c r="IT29" s="100"/>
      <c r="IU29" s="150">
        <f t="shared" si="77"/>
        <v>0</v>
      </c>
      <c r="IV29" s="154"/>
      <c r="IW29" s="154"/>
      <c r="IX29" s="150">
        <f t="shared" si="78"/>
        <v>0</v>
      </c>
      <c r="IY29" s="100"/>
      <c r="IZ29" s="100"/>
      <c r="JA29" s="150">
        <f t="shared" si="79"/>
        <v>0</v>
      </c>
      <c r="JB29" s="154"/>
      <c r="JC29" s="154"/>
      <c r="JD29" s="150">
        <f t="shared" si="80"/>
        <v>0</v>
      </c>
      <c r="JE29" s="161"/>
      <c r="JF29" s="161"/>
      <c r="JG29" s="150">
        <f t="shared" si="81"/>
        <v>0</v>
      </c>
      <c r="JH29" s="164"/>
      <c r="JI29" s="115"/>
      <c r="LB29" s="213" t="s">
        <v>442</v>
      </c>
      <c r="MR29" s="128">
        <f>(COUNTIF(JJ29:MQ29,MQ61)/1)</f>
        <v>0</v>
      </c>
    </row>
    <row r="30" spans="1:361" ht="15">
      <c r="A30" s="137" t="s">
        <v>443</v>
      </c>
      <c r="B30" s="138">
        <v>181010</v>
      </c>
      <c r="C30" s="144">
        <v>800</v>
      </c>
      <c r="D30" s="145" t="s">
        <v>475</v>
      </c>
      <c r="E30" s="139" t="s">
        <v>26</v>
      </c>
      <c r="F30" s="140">
        <v>43555</v>
      </c>
      <c r="G30" s="126"/>
      <c r="H30" s="126"/>
      <c r="I30" s="125">
        <f t="shared" si="2"/>
        <v>0</v>
      </c>
      <c r="J30" s="150"/>
      <c r="K30" s="150"/>
      <c r="L30" s="150">
        <f t="shared" si="3"/>
        <v>0</v>
      </c>
      <c r="M30" s="126"/>
      <c r="N30" s="126"/>
      <c r="O30" s="150">
        <f t="shared" si="82"/>
        <v>0</v>
      </c>
      <c r="P30" s="150"/>
      <c r="Q30" s="150"/>
      <c r="R30" s="150">
        <f t="shared" si="83"/>
        <v>0</v>
      </c>
      <c r="S30" s="126"/>
      <c r="T30" s="126"/>
      <c r="U30" s="150">
        <f t="shared" si="4"/>
        <v>0</v>
      </c>
      <c r="V30" s="150"/>
      <c r="W30" s="150"/>
      <c r="X30" s="150">
        <f t="shared" si="5"/>
        <v>0</v>
      </c>
      <c r="Y30" s="126"/>
      <c r="Z30" s="126"/>
      <c r="AA30" s="150">
        <f t="shared" si="6"/>
        <v>0</v>
      </c>
      <c r="AB30" s="150"/>
      <c r="AC30" s="150"/>
      <c r="AD30" s="150">
        <f t="shared" si="7"/>
        <v>0</v>
      </c>
      <c r="AE30" s="126"/>
      <c r="AF30" s="126"/>
      <c r="AG30" s="150">
        <f t="shared" si="8"/>
        <v>0</v>
      </c>
      <c r="AH30" s="150"/>
      <c r="AI30" s="150"/>
      <c r="AJ30" s="150">
        <f t="shared" si="9"/>
        <v>0</v>
      </c>
      <c r="AK30" s="126"/>
      <c r="AL30" s="126"/>
      <c r="AM30" s="150">
        <f t="shared" si="10"/>
        <v>0</v>
      </c>
      <c r="AN30" s="150">
        <v>131842</v>
      </c>
      <c r="AO30" s="150"/>
      <c r="AP30" s="150">
        <f t="shared" si="11"/>
        <v>131842</v>
      </c>
      <c r="AQ30" s="126"/>
      <c r="AR30" s="126"/>
      <c r="AS30" s="150">
        <f t="shared" si="12"/>
        <v>0</v>
      </c>
      <c r="AT30" s="150"/>
      <c r="AU30" s="150"/>
      <c r="AV30" s="150">
        <f t="shared" si="13"/>
        <v>0</v>
      </c>
      <c r="AW30" s="126"/>
      <c r="AX30" s="126"/>
      <c r="AY30" s="150">
        <f t="shared" si="14"/>
        <v>0</v>
      </c>
      <c r="AZ30" s="150"/>
      <c r="BA30" s="150"/>
      <c r="BB30" s="150">
        <f t="shared" si="15"/>
        <v>0</v>
      </c>
      <c r="BC30" s="126"/>
      <c r="BD30" s="126"/>
      <c r="BE30" s="150">
        <f t="shared" si="16"/>
        <v>0</v>
      </c>
      <c r="BF30" s="150"/>
      <c r="BG30" s="150"/>
      <c r="BH30" s="150">
        <f t="shared" si="17"/>
        <v>0</v>
      </c>
      <c r="BI30" s="126"/>
      <c r="BJ30" s="126"/>
      <c r="BK30" s="150">
        <f t="shared" si="18"/>
        <v>0</v>
      </c>
      <c r="BL30" s="150"/>
      <c r="BM30" s="150"/>
      <c r="BN30" s="150">
        <f t="shared" si="19"/>
        <v>0</v>
      </c>
      <c r="BO30" s="126"/>
      <c r="BP30" s="126"/>
      <c r="BQ30" s="150">
        <f t="shared" si="20"/>
        <v>0</v>
      </c>
      <c r="BR30" s="150"/>
      <c r="BS30" s="150"/>
      <c r="BT30" s="150">
        <f t="shared" si="21"/>
        <v>0</v>
      </c>
      <c r="BU30" s="126"/>
      <c r="BV30" s="126"/>
      <c r="BW30" s="150">
        <f t="shared" si="22"/>
        <v>0</v>
      </c>
      <c r="BX30" s="150">
        <v>102564</v>
      </c>
      <c r="BY30" s="150"/>
      <c r="BZ30" s="150">
        <f t="shared" si="23"/>
        <v>102564</v>
      </c>
      <c r="CA30" s="126"/>
      <c r="CB30" s="126"/>
      <c r="CC30" s="150">
        <f t="shared" si="24"/>
        <v>0</v>
      </c>
      <c r="CD30" s="150"/>
      <c r="CE30" s="150"/>
      <c r="CF30" s="150">
        <f t="shared" si="25"/>
        <v>0</v>
      </c>
      <c r="CG30" s="126"/>
      <c r="CH30" s="126"/>
      <c r="CI30" s="150">
        <f t="shared" si="26"/>
        <v>0</v>
      </c>
      <c r="CJ30" s="150"/>
      <c r="CK30" s="150"/>
      <c r="CL30" s="150">
        <f t="shared" si="27"/>
        <v>0</v>
      </c>
      <c r="CM30" s="126"/>
      <c r="CN30" s="126"/>
      <c r="CO30" s="150">
        <f t="shared" si="28"/>
        <v>0</v>
      </c>
      <c r="CP30" s="150"/>
      <c r="CQ30" s="150"/>
      <c r="CR30" s="150">
        <f t="shared" si="29"/>
        <v>0</v>
      </c>
      <c r="CS30" s="126"/>
      <c r="CT30" s="126"/>
      <c r="CU30" s="150">
        <f t="shared" si="30"/>
        <v>0</v>
      </c>
      <c r="CV30" s="150"/>
      <c r="CW30" s="150"/>
      <c r="CX30" s="150">
        <f t="shared" si="31"/>
        <v>0</v>
      </c>
      <c r="CY30" s="126"/>
      <c r="CZ30" s="126"/>
      <c r="DA30" s="150">
        <f t="shared" si="32"/>
        <v>0</v>
      </c>
      <c r="DB30" s="150"/>
      <c r="DC30" s="150"/>
      <c r="DD30" s="150">
        <f t="shared" si="84"/>
        <v>0</v>
      </c>
      <c r="DE30" s="126"/>
      <c r="DF30" s="126"/>
      <c r="DG30" s="150">
        <f t="shared" si="33"/>
        <v>0</v>
      </c>
      <c r="DH30" s="150"/>
      <c r="DI30" s="150"/>
      <c r="DJ30" s="150">
        <f t="shared" si="34"/>
        <v>0</v>
      </c>
      <c r="DK30" s="126">
        <v>105808</v>
      </c>
      <c r="DL30" s="126"/>
      <c r="DM30" s="150">
        <f t="shared" si="35"/>
        <v>105808</v>
      </c>
      <c r="DN30" s="150"/>
      <c r="DO30" s="150"/>
      <c r="DP30" s="150">
        <f t="shared" si="36"/>
        <v>0</v>
      </c>
      <c r="DQ30" s="126"/>
      <c r="DR30" s="126"/>
      <c r="DS30" s="150">
        <f t="shared" si="37"/>
        <v>0</v>
      </c>
      <c r="DT30" s="150">
        <v>124006</v>
      </c>
      <c r="DU30" s="150"/>
      <c r="DV30" s="150">
        <f t="shared" si="38"/>
        <v>124006</v>
      </c>
      <c r="DW30" s="126"/>
      <c r="DX30" s="126"/>
      <c r="DY30" s="150">
        <f t="shared" si="85"/>
        <v>0</v>
      </c>
      <c r="DZ30" s="150"/>
      <c r="EA30" s="150"/>
      <c r="EB30" s="150">
        <f t="shared" si="39"/>
        <v>0</v>
      </c>
      <c r="EC30" s="126"/>
      <c r="ED30" s="126"/>
      <c r="EE30" s="150">
        <f t="shared" si="40"/>
        <v>0</v>
      </c>
      <c r="EF30" s="150"/>
      <c r="EG30" s="150"/>
      <c r="EH30" s="150">
        <f t="shared" si="41"/>
        <v>0</v>
      </c>
      <c r="EI30" s="126">
        <v>95208</v>
      </c>
      <c r="EJ30" s="126"/>
      <c r="EK30" s="150">
        <f t="shared" si="42"/>
        <v>95208</v>
      </c>
      <c r="EL30" s="150"/>
      <c r="EM30" s="150"/>
      <c r="EN30" s="150">
        <f t="shared" si="43"/>
        <v>0</v>
      </c>
      <c r="EO30" s="126"/>
      <c r="EP30" s="126"/>
      <c r="EQ30" s="150">
        <f t="shared" si="44"/>
        <v>0</v>
      </c>
      <c r="ER30" s="150"/>
      <c r="ES30" s="150"/>
      <c r="ET30" s="150">
        <f t="shared" si="45"/>
        <v>0</v>
      </c>
      <c r="EU30" s="126"/>
      <c r="EV30" s="126"/>
      <c r="EW30" s="150">
        <f t="shared" si="46"/>
        <v>0</v>
      </c>
      <c r="EX30" s="150"/>
      <c r="EY30" s="150"/>
      <c r="EZ30" s="150">
        <f t="shared" si="47"/>
        <v>0</v>
      </c>
      <c r="FA30" s="126"/>
      <c r="FB30" s="126"/>
      <c r="FC30" s="150">
        <f t="shared" si="48"/>
        <v>0</v>
      </c>
      <c r="FD30" s="150"/>
      <c r="FE30" s="150"/>
      <c r="FF30" s="150">
        <f t="shared" si="49"/>
        <v>0</v>
      </c>
      <c r="FG30" s="126"/>
      <c r="FH30" s="126"/>
      <c r="FI30" s="150">
        <f t="shared" si="50"/>
        <v>0</v>
      </c>
      <c r="FJ30" s="150">
        <v>100314</v>
      </c>
      <c r="FK30" s="150"/>
      <c r="FL30" s="150">
        <f t="shared" si="51"/>
        <v>100314</v>
      </c>
      <c r="FM30" s="126"/>
      <c r="FN30" s="126"/>
      <c r="FO30" s="150">
        <f t="shared" si="52"/>
        <v>0</v>
      </c>
      <c r="FP30" s="150"/>
      <c r="FQ30" s="150"/>
      <c r="FR30" s="150">
        <f t="shared" si="53"/>
        <v>0</v>
      </c>
      <c r="FS30" s="126"/>
      <c r="FT30" s="126"/>
      <c r="FU30" s="150">
        <f t="shared" si="54"/>
        <v>0</v>
      </c>
      <c r="FV30" s="150"/>
      <c r="FW30" s="150"/>
      <c r="FX30" s="150">
        <f t="shared" si="55"/>
        <v>0</v>
      </c>
      <c r="FY30" s="126">
        <v>119194</v>
      </c>
      <c r="FZ30" s="126"/>
      <c r="GA30" s="150">
        <f t="shared" si="56"/>
        <v>119194</v>
      </c>
      <c r="GB30" s="150"/>
      <c r="GC30" s="150"/>
      <c r="GD30" s="150">
        <f t="shared" si="57"/>
        <v>0</v>
      </c>
      <c r="GE30" s="126"/>
      <c r="GF30" s="126"/>
      <c r="GG30" s="150">
        <f t="shared" si="58"/>
        <v>0</v>
      </c>
      <c r="GH30" s="150"/>
      <c r="GI30" s="150"/>
      <c r="GJ30" s="150">
        <f t="shared" si="59"/>
        <v>0</v>
      </c>
      <c r="GK30" s="126"/>
      <c r="GL30" s="126"/>
      <c r="GM30" s="150">
        <f t="shared" si="60"/>
        <v>0</v>
      </c>
      <c r="GN30" s="150"/>
      <c r="GO30" s="150"/>
      <c r="GP30" s="150">
        <f t="shared" si="61"/>
        <v>0</v>
      </c>
      <c r="GQ30" s="126"/>
      <c r="GR30" s="126"/>
      <c r="GS30" s="150">
        <f t="shared" si="62"/>
        <v>0</v>
      </c>
      <c r="GT30" s="150"/>
      <c r="GU30" s="150"/>
      <c r="GV30" s="150">
        <f t="shared" si="63"/>
        <v>0</v>
      </c>
      <c r="GW30" s="126"/>
      <c r="GX30" s="126"/>
      <c r="GY30" s="150">
        <f t="shared" si="86"/>
        <v>0</v>
      </c>
      <c r="GZ30" s="150"/>
      <c r="HA30" s="150"/>
      <c r="HB30" s="150">
        <f t="shared" si="64"/>
        <v>0</v>
      </c>
      <c r="HC30" s="126"/>
      <c r="HD30" s="126"/>
      <c r="HE30" s="150">
        <f t="shared" si="65"/>
        <v>0</v>
      </c>
      <c r="HF30" s="150"/>
      <c r="HG30" s="150"/>
      <c r="HH30" s="150">
        <f t="shared" si="66"/>
        <v>0</v>
      </c>
      <c r="HI30" s="126"/>
      <c r="HJ30" s="126"/>
      <c r="HK30" s="150">
        <f t="shared" si="67"/>
        <v>0</v>
      </c>
      <c r="HL30" s="150"/>
      <c r="HM30" s="150"/>
      <c r="HN30" s="150">
        <f t="shared" si="68"/>
        <v>0</v>
      </c>
      <c r="HO30" s="126"/>
      <c r="HP30" s="126"/>
      <c r="HQ30" s="150">
        <f t="shared" si="69"/>
        <v>0</v>
      </c>
      <c r="HR30" s="150"/>
      <c r="HS30" s="150"/>
      <c r="HT30" s="150">
        <f t="shared" si="70"/>
        <v>0</v>
      </c>
      <c r="HU30" s="126"/>
      <c r="HV30" s="126"/>
      <c r="HW30" s="150">
        <f t="shared" si="71"/>
        <v>0</v>
      </c>
      <c r="HX30" s="150"/>
      <c r="HY30" s="150"/>
      <c r="HZ30" s="150">
        <f t="shared" si="72"/>
        <v>0</v>
      </c>
      <c r="IA30" s="126"/>
      <c r="IB30" s="126"/>
      <c r="IC30" s="150">
        <f t="shared" si="73"/>
        <v>0</v>
      </c>
      <c r="ID30" s="150"/>
      <c r="IE30" s="150"/>
      <c r="IF30" s="150">
        <f t="shared" si="74"/>
        <v>0</v>
      </c>
      <c r="IG30" s="201"/>
      <c r="IH30" s="201"/>
      <c r="II30" s="206"/>
      <c r="IJ30" s="150"/>
      <c r="IK30" s="150"/>
      <c r="IL30" s="150">
        <f t="shared" si="87"/>
        <v>0</v>
      </c>
      <c r="IM30" s="126"/>
      <c r="IN30" s="126"/>
      <c r="IO30" s="150">
        <f t="shared" si="75"/>
        <v>0</v>
      </c>
      <c r="IP30" s="150"/>
      <c r="IQ30" s="150"/>
      <c r="IR30" s="150">
        <f t="shared" si="76"/>
        <v>0</v>
      </c>
      <c r="IS30" s="126"/>
      <c r="IT30" s="126"/>
      <c r="IU30" s="150">
        <f t="shared" si="77"/>
        <v>0</v>
      </c>
      <c r="IV30" s="150"/>
      <c r="IW30" s="150"/>
      <c r="IX30" s="150">
        <f t="shared" si="78"/>
        <v>0</v>
      </c>
      <c r="IY30" s="126"/>
      <c r="IZ30" s="126"/>
      <c r="JA30" s="150">
        <f t="shared" si="79"/>
        <v>0</v>
      </c>
      <c r="JB30" s="150"/>
      <c r="JC30" s="150"/>
      <c r="JD30" s="150">
        <f t="shared" si="80"/>
        <v>0</v>
      </c>
      <c r="JE30" s="126"/>
      <c r="JF30" s="126"/>
      <c r="JG30" s="150">
        <f t="shared" si="81"/>
        <v>0</v>
      </c>
      <c r="JH30" s="164"/>
      <c r="JI30" s="115"/>
      <c r="JJ30" s="216"/>
      <c r="JK30" s="216"/>
      <c r="JL30" s="216"/>
      <c r="JM30" s="216"/>
      <c r="JO30" s="216"/>
      <c r="JP30" s="216"/>
      <c r="JQ30" s="216"/>
      <c r="JR30" s="216"/>
      <c r="JS30" s="216"/>
      <c r="JT30" s="216"/>
      <c r="JU30" s="213"/>
      <c r="JV30" s="216"/>
      <c r="JW30" s="216"/>
      <c r="JX30" s="216"/>
      <c r="JY30" s="216"/>
      <c r="JZ30" s="216"/>
      <c r="KA30" s="216"/>
      <c r="KB30" s="216"/>
      <c r="KC30" s="216"/>
      <c r="KD30" s="216"/>
      <c r="KE30" s="216"/>
      <c r="KF30" s="216"/>
      <c r="KG30" s="213"/>
      <c r="KH30" s="216"/>
      <c r="KI30" s="216"/>
      <c r="KJ30" s="216"/>
      <c r="KK30" s="216"/>
      <c r="KL30" s="216"/>
      <c r="KM30" s="216"/>
      <c r="KN30" s="216"/>
      <c r="KO30" s="216"/>
      <c r="KP30" s="216"/>
      <c r="KQ30" s="216"/>
      <c r="KR30" s="216"/>
      <c r="KS30" s="216"/>
      <c r="KT30" s="213"/>
      <c r="KU30" s="213"/>
      <c r="KV30" s="216"/>
      <c r="KW30" s="213"/>
      <c r="KX30" s="216"/>
      <c r="KY30" s="216"/>
      <c r="KZ30" s="216"/>
      <c r="LA30" s="216"/>
      <c r="LB30" s="213"/>
      <c r="LC30" s="216"/>
      <c r="LD30" s="216"/>
      <c r="LE30" s="216"/>
      <c r="LF30" s="216"/>
      <c r="LG30" s="216"/>
      <c r="LH30" s="216"/>
      <c r="LI30" s="216"/>
      <c r="LJ30" s="216"/>
      <c r="LK30" s="213"/>
      <c r="LL30" s="216"/>
      <c r="LM30" s="216"/>
      <c r="LN30" s="216"/>
      <c r="LO30" s="216"/>
      <c r="LP30" s="215"/>
      <c r="LQ30" s="216"/>
      <c r="LR30" s="216"/>
      <c r="LS30" s="216"/>
      <c r="LT30" s="216"/>
      <c r="LU30" s="216"/>
      <c r="LV30" s="216"/>
      <c r="LW30" s="216"/>
      <c r="LX30" s="216"/>
      <c r="LY30" s="216"/>
      <c r="LZ30" s="216"/>
      <c r="MA30" s="216"/>
      <c r="MB30" s="216"/>
      <c r="MC30" s="216"/>
      <c r="MD30" s="216"/>
      <c r="ME30" s="216"/>
      <c r="MF30" s="216"/>
      <c r="MG30" s="216"/>
      <c r="MH30" s="216"/>
      <c r="MI30" s="216"/>
      <c r="MJ30" s="216"/>
      <c r="MK30" s="216"/>
      <c r="ML30" s="216"/>
      <c r="MM30" s="216"/>
      <c r="MN30" s="216"/>
      <c r="MO30" s="216"/>
      <c r="MP30" s="216"/>
      <c r="MQ30" s="216"/>
      <c r="MR30" s="128">
        <f>(COUNTIF(JJ30:MQ30,MQ61)/53)</f>
        <v>0</v>
      </c>
      <c r="MS30" s="127"/>
      <c r="MT30" s="127"/>
    </row>
    <row r="31" spans="1:361" ht="15">
      <c r="A31" s="142" t="s">
        <v>441</v>
      </c>
      <c r="B31" s="143">
        <v>181004</v>
      </c>
      <c r="C31" s="144">
        <v>800</v>
      </c>
      <c r="D31" s="145" t="s">
        <v>475</v>
      </c>
      <c r="E31" s="145" t="s">
        <v>26</v>
      </c>
      <c r="F31" s="140">
        <v>43555</v>
      </c>
      <c r="G31" s="100"/>
      <c r="H31" s="100"/>
      <c r="I31" s="125">
        <f t="shared" si="2"/>
        <v>0</v>
      </c>
      <c r="J31" s="154"/>
      <c r="K31" s="154"/>
      <c r="L31" s="150">
        <f t="shared" si="3"/>
        <v>0</v>
      </c>
      <c r="M31" s="100"/>
      <c r="N31" s="100"/>
      <c r="O31" s="150">
        <f t="shared" si="82"/>
        <v>0</v>
      </c>
      <c r="P31" s="154"/>
      <c r="Q31" s="154"/>
      <c r="R31" s="150">
        <f t="shared" si="83"/>
        <v>0</v>
      </c>
      <c r="S31" s="100"/>
      <c r="T31" s="100"/>
      <c r="U31" s="150">
        <f t="shared" si="4"/>
        <v>0</v>
      </c>
      <c r="V31" s="154"/>
      <c r="W31" s="154"/>
      <c r="X31" s="150">
        <f t="shared" si="5"/>
        <v>0</v>
      </c>
      <c r="Y31" s="100"/>
      <c r="Z31" s="100"/>
      <c r="AA31" s="150">
        <f t="shared" si="6"/>
        <v>0</v>
      </c>
      <c r="AB31" s="154"/>
      <c r="AC31" s="154"/>
      <c r="AD31" s="150">
        <f t="shared" si="7"/>
        <v>0</v>
      </c>
      <c r="AE31" s="100"/>
      <c r="AF31" s="100"/>
      <c r="AG31" s="150">
        <f t="shared" si="8"/>
        <v>0</v>
      </c>
      <c r="AH31" s="154"/>
      <c r="AI31" s="154"/>
      <c r="AJ31" s="150">
        <f t="shared" si="9"/>
        <v>0</v>
      </c>
      <c r="AK31" s="227">
        <v>5110</v>
      </c>
      <c r="AL31" s="100"/>
      <c r="AM31" s="150">
        <f t="shared" si="10"/>
        <v>5110</v>
      </c>
      <c r="AN31" s="230">
        <v>23214</v>
      </c>
      <c r="AO31" s="154"/>
      <c r="AP31" s="150">
        <f t="shared" si="11"/>
        <v>23214</v>
      </c>
      <c r="AQ31" s="227">
        <v>2555</v>
      </c>
      <c r="AR31" s="100"/>
      <c r="AS31" s="150">
        <f t="shared" si="12"/>
        <v>2555</v>
      </c>
      <c r="AT31" s="154"/>
      <c r="AU31" s="154"/>
      <c r="AV31" s="150">
        <f t="shared" si="13"/>
        <v>0</v>
      </c>
      <c r="AW31" s="100"/>
      <c r="AX31" s="100"/>
      <c r="AY31" s="150">
        <f t="shared" si="14"/>
        <v>0</v>
      </c>
      <c r="AZ31" s="154"/>
      <c r="BA31" s="154"/>
      <c r="BB31" s="150">
        <f t="shared" si="15"/>
        <v>0</v>
      </c>
      <c r="BC31" s="100"/>
      <c r="BD31" s="100"/>
      <c r="BE31" s="150">
        <f t="shared" si="16"/>
        <v>0</v>
      </c>
      <c r="BF31" s="154"/>
      <c r="BG31" s="154"/>
      <c r="BH31" s="150">
        <f t="shared" si="17"/>
        <v>0</v>
      </c>
      <c r="BI31" s="100"/>
      <c r="BJ31" s="100"/>
      <c r="BK31" s="150">
        <f t="shared" si="18"/>
        <v>0</v>
      </c>
      <c r="BL31" s="154"/>
      <c r="BM31" s="154"/>
      <c r="BN31" s="150">
        <f t="shared" si="19"/>
        <v>0</v>
      </c>
      <c r="BO31" s="100"/>
      <c r="BP31" s="100"/>
      <c r="BQ31" s="150">
        <f t="shared" si="20"/>
        <v>0</v>
      </c>
      <c r="BR31" s="230">
        <v>4526</v>
      </c>
      <c r="BS31" s="154"/>
      <c r="BT31" s="150">
        <f t="shared" si="21"/>
        <v>4526</v>
      </c>
      <c r="BU31" s="100"/>
      <c r="BV31" s="100"/>
      <c r="BW31" s="150">
        <f t="shared" si="22"/>
        <v>0</v>
      </c>
      <c r="BX31" s="230">
        <v>14600</v>
      </c>
      <c r="BY31" s="154"/>
      <c r="BZ31" s="150">
        <f t="shared" si="23"/>
        <v>14600</v>
      </c>
      <c r="CA31" s="100"/>
      <c r="CB31" s="100"/>
      <c r="CC31" s="150">
        <f t="shared" si="24"/>
        <v>0</v>
      </c>
      <c r="CD31" s="154"/>
      <c r="CE31" s="154"/>
      <c r="CF31" s="150">
        <f t="shared" si="25"/>
        <v>0</v>
      </c>
      <c r="CG31" s="100"/>
      <c r="CH31" s="100"/>
      <c r="CI31" s="150">
        <f t="shared" si="26"/>
        <v>0</v>
      </c>
      <c r="CJ31" s="154"/>
      <c r="CK31" s="154"/>
      <c r="CL31" s="150">
        <f t="shared" si="27"/>
        <v>0</v>
      </c>
      <c r="CM31" s="100"/>
      <c r="CN31" s="100"/>
      <c r="CO31" s="150">
        <f t="shared" si="28"/>
        <v>0</v>
      </c>
      <c r="CP31" s="154"/>
      <c r="CQ31" s="154"/>
      <c r="CR31" s="150">
        <f t="shared" si="29"/>
        <v>0</v>
      </c>
      <c r="CS31" s="100"/>
      <c r="CT31" s="100"/>
      <c r="CU31" s="150">
        <f t="shared" si="30"/>
        <v>0</v>
      </c>
      <c r="CV31" s="154"/>
      <c r="CW31" s="154"/>
      <c r="CX31" s="150">
        <f t="shared" si="31"/>
        <v>0</v>
      </c>
      <c r="CY31" s="100"/>
      <c r="CZ31" s="100"/>
      <c r="DA31" s="150">
        <f t="shared" si="32"/>
        <v>0</v>
      </c>
      <c r="DB31" s="154"/>
      <c r="DC31" s="154"/>
      <c r="DD31" s="150">
        <f t="shared" si="84"/>
        <v>0</v>
      </c>
      <c r="DE31" s="100"/>
      <c r="DF31" s="100"/>
      <c r="DG31" s="150">
        <f t="shared" si="33"/>
        <v>0</v>
      </c>
      <c r="DH31" s="154"/>
      <c r="DI31" s="154"/>
      <c r="DJ31" s="150">
        <f t="shared" si="34"/>
        <v>0</v>
      </c>
      <c r="DK31" s="227">
        <v>9563</v>
      </c>
      <c r="DL31" s="100"/>
      <c r="DM31" s="150">
        <f t="shared" si="35"/>
        <v>9563</v>
      </c>
      <c r="DN31" s="154"/>
      <c r="DO31" s="154"/>
      <c r="DP31" s="150">
        <f t="shared" si="36"/>
        <v>0</v>
      </c>
      <c r="DQ31" s="100"/>
      <c r="DR31" s="100"/>
      <c r="DS31" s="150">
        <f t="shared" si="37"/>
        <v>0</v>
      </c>
      <c r="DT31" s="230">
        <v>16790</v>
      </c>
      <c r="DU31" s="154"/>
      <c r="DV31" s="150">
        <f t="shared" si="38"/>
        <v>16790</v>
      </c>
      <c r="DW31" s="100"/>
      <c r="DX31" s="100"/>
      <c r="DY31" s="150">
        <f t="shared" si="85"/>
        <v>0</v>
      </c>
      <c r="DZ31" s="154"/>
      <c r="EA31" s="154"/>
      <c r="EB31" s="150">
        <f t="shared" si="39"/>
        <v>0</v>
      </c>
      <c r="EC31" s="100"/>
      <c r="ED31" s="100"/>
      <c r="EE31" s="150">
        <f t="shared" si="40"/>
        <v>0</v>
      </c>
      <c r="EF31" s="154"/>
      <c r="EG31" s="154"/>
      <c r="EH31" s="150">
        <f t="shared" si="41"/>
        <v>0</v>
      </c>
      <c r="EI31" s="227">
        <v>13140</v>
      </c>
      <c r="EJ31" s="100"/>
      <c r="EK31" s="150">
        <f t="shared" si="42"/>
        <v>13140</v>
      </c>
      <c r="EL31" s="154"/>
      <c r="EM31" s="154"/>
      <c r="EN31" s="150">
        <f t="shared" si="43"/>
        <v>0</v>
      </c>
      <c r="EO31" s="100"/>
      <c r="EP31" s="100"/>
      <c r="EQ31" s="150">
        <f t="shared" si="44"/>
        <v>0</v>
      </c>
      <c r="ER31" s="154"/>
      <c r="ES31" s="154"/>
      <c r="ET31" s="150">
        <f t="shared" si="45"/>
        <v>0</v>
      </c>
      <c r="EU31" s="100"/>
      <c r="EV31" s="100"/>
      <c r="EW31" s="150">
        <f t="shared" si="46"/>
        <v>0</v>
      </c>
      <c r="EX31" s="154"/>
      <c r="EY31" s="154"/>
      <c r="EZ31" s="150">
        <f t="shared" si="47"/>
        <v>0</v>
      </c>
      <c r="FA31" s="100"/>
      <c r="FB31" s="100"/>
      <c r="FC31" s="150">
        <f t="shared" si="48"/>
        <v>0</v>
      </c>
      <c r="FD31" s="154"/>
      <c r="FE31" s="154"/>
      <c r="FF31" s="150">
        <f t="shared" si="49"/>
        <v>0</v>
      </c>
      <c r="FG31" s="100"/>
      <c r="FH31" s="100"/>
      <c r="FI31" s="150">
        <f t="shared" si="50"/>
        <v>0</v>
      </c>
      <c r="FJ31" s="230">
        <v>15914</v>
      </c>
      <c r="FK31" s="154"/>
      <c r="FL31" s="150">
        <f t="shared" si="51"/>
        <v>15914</v>
      </c>
      <c r="FM31" s="100"/>
      <c r="FN31" s="100"/>
      <c r="FO31" s="150">
        <f t="shared" si="52"/>
        <v>0</v>
      </c>
      <c r="FP31" s="154"/>
      <c r="FQ31" s="154"/>
      <c r="FR31" s="150">
        <f t="shared" si="53"/>
        <v>0</v>
      </c>
      <c r="FS31" s="227">
        <v>730</v>
      </c>
      <c r="FT31" s="100"/>
      <c r="FU31" s="150">
        <f t="shared" si="54"/>
        <v>730</v>
      </c>
      <c r="FV31" s="154"/>
      <c r="FW31" s="154"/>
      <c r="FX31" s="150">
        <f t="shared" si="55"/>
        <v>0</v>
      </c>
      <c r="FY31" s="227">
        <v>19345</v>
      </c>
      <c r="FZ31" s="100"/>
      <c r="GA31" s="150">
        <f t="shared" si="56"/>
        <v>19345</v>
      </c>
      <c r="GB31" s="154"/>
      <c r="GC31" s="154"/>
      <c r="GD31" s="150">
        <f t="shared" si="57"/>
        <v>0</v>
      </c>
      <c r="GE31" s="100"/>
      <c r="GF31" s="100"/>
      <c r="GG31" s="150">
        <f t="shared" si="58"/>
        <v>0</v>
      </c>
      <c r="GH31" s="154"/>
      <c r="GI31" s="154"/>
      <c r="GJ31" s="150">
        <f t="shared" si="59"/>
        <v>0</v>
      </c>
      <c r="GK31" s="100"/>
      <c r="GL31" s="100"/>
      <c r="GM31" s="150">
        <f t="shared" si="60"/>
        <v>0</v>
      </c>
      <c r="GN31" s="154"/>
      <c r="GO31" s="154"/>
      <c r="GP31" s="150">
        <f t="shared" si="61"/>
        <v>0</v>
      </c>
      <c r="GQ31" s="100"/>
      <c r="GR31" s="100"/>
      <c r="GS31" s="150">
        <f t="shared" si="62"/>
        <v>0</v>
      </c>
      <c r="GT31" s="154"/>
      <c r="GU31" s="154"/>
      <c r="GV31" s="150">
        <f t="shared" si="63"/>
        <v>0</v>
      </c>
      <c r="GW31" s="100"/>
      <c r="GX31" s="100"/>
      <c r="GY31" s="150">
        <f t="shared" si="86"/>
        <v>0</v>
      </c>
      <c r="GZ31" s="154"/>
      <c r="HA31" s="154"/>
      <c r="HB31" s="150">
        <f t="shared" si="64"/>
        <v>0</v>
      </c>
      <c r="HC31" s="100"/>
      <c r="HD31" s="100"/>
      <c r="HE31" s="150">
        <f t="shared" si="65"/>
        <v>0</v>
      </c>
      <c r="HF31" s="154"/>
      <c r="HG31" s="154"/>
      <c r="HH31" s="150">
        <f t="shared" si="66"/>
        <v>0</v>
      </c>
      <c r="HI31" s="100"/>
      <c r="HJ31" s="100"/>
      <c r="HK31" s="150">
        <f t="shared" si="67"/>
        <v>0</v>
      </c>
      <c r="HL31" s="154"/>
      <c r="HM31" s="154"/>
      <c r="HN31" s="150">
        <f t="shared" si="68"/>
        <v>0</v>
      </c>
      <c r="HO31" s="100"/>
      <c r="HP31" s="100"/>
      <c r="HQ31" s="150">
        <f t="shared" si="69"/>
        <v>0</v>
      </c>
      <c r="HR31" s="154"/>
      <c r="HS31" s="154"/>
      <c r="HT31" s="150">
        <f t="shared" si="70"/>
        <v>0</v>
      </c>
      <c r="HU31" s="100"/>
      <c r="HV31" s="100"/>
      <c r="HW31" s="150">
        <f t="shared" si="71"/>
        <v>0</v>
      </c>
      <c r="HX31" s="154"/>
      <c r="HY31" s="154"/>
      <c r="HZ31" s="150">
        <f t="shared" si="72"/>
        <v>0</v>
      </c>
      <c r="IA31" s="100"/>
      <c r="IB31" s="100"/>
      <c r="IC31" s="150">
        <f t="shared" si="73"/>
        <v>0</v>
      </c>
      <c r="ID31" s="154"/>
      <c r="IE31" s="154"/>
      <c r="IF31" s="150">
        <f t="shared" si="74"/>
        <v>0</v>
      </c>
      <c r="IG31" s="202"/>
      <c r="IH31" s="202"/>
      <c r="II31" s="206"/>
      <c r="IJ31" s="154"/>
      <c r="IK31" s="154"/>
      <c r="IL31" s="150">
        <f t="shared" si="87"/>
        <v>0</v>
      </c>
      <c r="IM31" s="100"/>
      <c r="IN31" s="100"/>
      <c r="IO31" s="150">
        <f t="shared" si="75"/>
        <v>0</v>
      </c>
      <c r="IP31" s="154"/>
      <c r="IQ31" s="154"/>
      <c r="IR31" s="150">
        <f t="shared" si="76"/>
        <v>0</v>
      </c>
      <c r="IS31" s="100"/>
      <c r="IT31" s="100"/>
      <c r="IU31" s="150">
        <f t="shared" si="77"/>
        <v>0</v>
      </c>
      <c r="IV31" s="154"/>
      <c r="IW31" s="154"/>
      <c r="IX31" s="150">
        <f t="shared" si="78"/>
        <v>0</v>
      </c>
      <c r="IY31" s="100"/>
      <c r="IZ31" s="100"/>
      <c r="JA31" s="150">
        <f t="shared" si="79"/>
        <v>0</v>
      </c>
      <c r="JB31" s="154"/>
      <c r="JC31" s="154"/>
      <c r="JD31" s="150">
        <f t="shared" si="80"/>
        <v>0</v>
      </c>
      <c r="JE31" s="161"/>
      <c r="JF31" s="161"/>
      <c r="JG31" s="150">
        <f t="shared" si="81"/>
        <v>0</v>
      </c>
      <c r="JH31" s="164"/>
      <c r="JI31" s="115"/>
      <c r="JT31" s="215"/>
      <c r="JU31" s="215"/>
      <c r="JV31" s="215"/>
      <c r="KE31" s="215"/>
      <c r="KG31" s="215"/>
      <c r="KT31" s="215"/>
      <c r="KU31" s="215"/>
      <c r="KW31" s="215"/>
      <c r="LB31" s="215"/>
      <c r="LK31" s="215"/>
      <c r="LP31" s="215"/>
      <c r="MR31" s="128">
        <f>(COUNTIF(JJ31:MQ31,MQ62)/53)</f>
        <v>0</v>
      </c>
    </row>
    <row r="32" spans="1:361" ht="15">
      <c r="A32" s="137" t="s">
        <v>73</v>
      </c>
      <c r="B32" s="141">
        <v>154720</v>
      </c>
      <c r="C32" s="144">
        <v>800</v>
      </c>
      <c r="D32" s="145" t="s">
        <v>475</v>
      </c>
      <c r="E32" s="139" t="s">
        <v>26</v>
      </c>
      <c r="F32" s="140">
        <v>43555</v>
      </c>
      <c r="G32" s="131"/>
      <c r="H32" s="131"/>
      <c r="I32" s="125">
        <f t="shared" si="2"/>
        <v>0</v>
      </c>
      <c r="J32" s="153"/>
      <c r="K32" s="153"/>
      <c r="L32" s="150">
        <f t="shared" si="3"/>
        <v>0</v>
      </c>
      <c r="M32" s="131"/>
      <c r="N32" s="131"/>
      <c r="O32" s="150">
        <f t="shared" si="82"/>
        <v>0</v>
      </c>
      <c r="P32" s="156">
        <v>2150</v>
      </c>
      <c r="Q32" s="156"/>
      <c r="R32" s="150">
        <f t="shared" si="83"/>
        <v>2150</v>
      </c>
      <c r="S32" s="124">
        <v>2720</v>
      </c>
      <c r="T32" s="124"/>
      <c r="U32" s="150">
        <f t="shared" si="4"/>
        <v>2720</v>
      </c>
      <c r="V32" s="156"/>
      <c r="W32" s="156"/>
      <c r="X32" s="150">
        <f t="shared" si="5"/>
        <v>0</v>
      </c>
      <c r="Y32" s="124">
        <v>1477</v>
      </c>
      <c r="Z32" s="124"/>
      <c r="AA32" s="150">
        <f t="shared" si="6"/>
        <v>1477</v>
      </c>
      <c r="AB32" s="156">
        <v>1038</v>
      </c>
      <c r="AC32" s="156"/>
      <c r="AD32" s="150">
        <f t="shared" si="7"/>
        <v>1038</v>
      </c>
      <c r="AE32" s="124">
        <v>1298</v>
      </c>
      <c r="AF32" s="124"/>
      <c r="AG32" s="150">
        <f t="shared" si="8"/>
        <v>1298</v>
      </c>
      <c r="AH32" s="156"/>
      <c r="AI32" s="156"/>
      <c r="AJ32" s="150">
        <f t="shared" si="9"/>
        <v>0</v>
      </c>
      <c r="AK32" s="124">
        <v>2440</v>
      </c>
      <c r="AL32" s="124"/>
      <c r="AM32" s="150">
        <f t="shared" si="10"/>
        <v>2440</v>
      </c>
      <c r="AN32" s="156">
        <v>7500</v>
      </c>
      <c r="AO32" s="156"/>
      <c r="AP32" s="150">
        <f t="shared" si="11"/>
        <v>7500</v>
      </c>
      <c r="AQ32" s="124"/>
      <c r="AR32" s="124"/>
      <c r="AS32" s="150">
        <f t="shared" si="12"/>
        <v>0</v>
      </c>
      <c r="AT32" s="156">
        <v>1691</v>
      </c>
      <c r="AU32" s="156"/>
      <c r="AV32" s="150">
        <f t="shared" si="13"/>
        <v>1691</v>
      </c>
      <c r="AW32" s="124"/>
      <c r="AX32" s="124"/>
      <c r="AY32" s="150">
        <f t="shared" si="14"/>
        <v>0</v>
      </c>
      <c r="AZ32" s="156"/>
      <c r="BA32" s="156"/>
      <c r="BB32" s="150">
        <f t="shared" si="15"/>
        <v>0</v>
      </c>
      <c r="BC32" s="124"/>
      <c r="BD32" s="124"/>
      <c r="BE32" s="150">
        <f t="shared" si="16"/>
        <v>0</v>
      </c>
      <c r="BF32" s="156">
        <v>2221</v>
      </c>
      <c r="BG32" s="156"/>
      <c r="BH32" s="150">
        <f t="shared" si="17"/>
        <v>2221</v>
      </c>
      <c r="BI32" s="124">
        <v>1147</v>
      </c>
      <c r="BJ32" s="124"/>
      <c r="BK32" s="150">
        <f t="shared" si="18"/>
        <v>1147</v>
      </c>
      <c r="BL32" s="156"/>
      <c r="BM32" s="156"/>
      <c r="BN32" s="150">
        <f t="shared" si="19"/>
        <v>0</v>
      </c>
      <c r="BO32" s="124">
        <v>1747</v>
      </c>
      <c r="BP32" s="124"/>
      <c r="BQ32" s="150">
        <f t="shared" si="20"/>
        <v>1747</v>
      </c>
      <c r="BR32" s="156">
        <v>3386</v>
      </c>
      <c r="BS32" s="156"/>
      <c r="BT32" s="150">
        <f t="shared" si="21"/>
        <v>3386</v>
      </c>
      <c r="BU32" s="124">
        <v>607</v>
      </c>
      <c r="BV32" s="124"/>
      <c r="BW32" s="150">
        <f t="shared" si="22"/>
        <v>607</v>
      </c>
      <c r="BX32" s="156">
        <v>2903</v>
      </c>
      <c r="BY32" s="156"/>
      <c r="BZ32" s="150">
        <f t="shared" si="23"/>
        <v>2903</v>
      </c>
      <c r="CA32" s="124">
        <v>846</v>
      </c>
      <c r="CB32" s="124"/>
      <c r="CC32" s="150">
        <f t="shared" si="24"/>
        <v>846</v>
      </c>
      <c r="CD32" s="156"/>
      <c r="CE32" s="156"/>
      <c r="CF32" s="150">
        <f t="shared" si="25"/>
        <v>0</v>
      </c>
      <c r="CG32" s="124">
        <v>2302</v>
      </c>
      <c r="CH32" s="124"/>
      <c r="CI32" s="150">
        <f t="shared" si="26"/>
        <v>2302</v>
      </c>
      <c r="CJ32" s="156">
        <v>1375</v>
      </c>
      <c r="CK32" s="156"/>
      <c r="CL32" s="150">
        <f t="shared" si="27"/>
        <v>1375</v>
      </c>
      <c r="CM32" s="124"/>
      <c r="CN32" s="124"/>
      <c r="CO32" s="150">
        <f t="shared" si="28"/>
        <v>0</v>
      </c>
      <c r="CP32" s="156"/>
      <c r="CQ32" s="156"/>
      <c r="CR32" s="150">
        <f t="shared" si="29"/>
        <v>0</v>
      </c>
      <c r="CS32" s="124"/>
      <c r="CT32" s="124"/>
      <c r="CU32" s="150">
        <f t="shared" si="30"/>
        <v>0</v>
      </c>
      <c r="CV32" s="156"/>
      <c r="CW32" s="156"/>
      <c r="CX32" s="150">
        <f t="shared" si="31"/>
        <v>0</v>
      </c>
      <c r="CY32" s="124"/>
      <c r="CZ32" s="124"/>
      <c r="DA32" s="150">
        <f t="shared" si="32"/>
        <v>0</v>
      </c>
      <c r="DB32" s="156"/>
      <c r="DC32" s="156"/>
      <c r="DD32" s="150">
        <f t="shared" si="84"/>
        <v>0</v>
      </c>
      <c r="DE32" s="124">
        <v>1307</v>
      </c>
      <c r="DF32" s="124"/>
      <c r="DG32" s="150">
        <f t="shared" si="33"/>
        <v>1307</v>
      </c>
      <c r="DH32" s="156">
        <v>2450</v>
      </c>
      <c r="DI32" s="156"/>
      <c r="DJ32" s="150">
        <f t="shared" si="34"/>
        <v>2450</v>
      </c>
      <c r="DK32" s="124">
        <v>2896</v>
      </c>
      <c r="DL32" s="124"/>
      <c r="DM32" s="150">
        <f t="shared" si="35"/>
        <v>2896</v>
      </c>
      <c r="DN32" s="156">
        <v>6997</v>
      </c>
      <c r="DO32" s="156"/>
      <c r="DP32" s="150">
        <f t="shared" si="36"/>
        <v>6997</v>
      </c>
      <c r="DQ32" s="124">
        <v>872</v>
      </c>
      <c r="DR32" s="124"/>
      <c r="DS32" s="150">
        <f t="shared" si="37"/>
        <v>872</v>
      </c>
      <c r="DT32" s="156">
        <v>3757</v>
      </c>
      <c r="DU32" s="156"/>
      <c r="DV32" s="150">
        <f t="shared" si="38"/>
        <v>3757</v>
      </c>
      <c r="DW32" s="124"/>
      <c r="DX32" s="124"/>
      <c r="DY32" s="150">
        <f t="shared" si="85"/>
        <v>0</v>
      </c>
      <c r="DZ32" s="156"/>
      <c r="EA32" s="156"/>
      <c r="EB32" s="150">
        <f t="shared" si="39"/>
        <v>0</v>
      </c>
      <c r="EC32" s="124"/>
      <c r="ED32" s="124"/>
      <c r="EE32" s="150">
        <f t="shared" si="40"/>
        <v>0</v>
      </c>
      <c r="EF32" s="156">
        <v>2738</v>
      </c>
      <c r="EG32" s="156"/>
      <c r="EH32" s="150">
        <f t="shared" si="41"/>
        <v>2738</v>
      </c>
      <c r="EI32" s="124"/>
      <c r="EJ32" s="124"/>
      <c r="EK32" s="150">
        <f t="shared" si="42"/>
        <v>0</v>
      </c>
      <c r="EL32" s="156">
        <v>2078</v>
      </c>
      <c r="EM32" s="156"/>
      <c r="EN32" s="150">
        <f t="shared" si="43"/>
        <v>2078</v>
      </c>
      <c r="EO32" s="124"/>
      <c r="EP32" s="124"/>
      <c r="EQ32" s="150">
        <f t="shared" si="44"/>
        <v>0</v>
      </c>
      <c r="ER32" s="156"/>
      <c r="ES32" s="156"/>
      <c r="ET32" s="150">
        <f t="shared" si="45"/>
        <v>0</v>
      </c>
      <c r="EU32" s="124">
        <v>7500</v>
      </c>
      <c r="EV32" s="124"/>
      <c r="EW32" s="150">
        <f t="shared" si="46"/>
        <v>7500</v>
      </c>
      <c r="EX32" s="156">
        <v>1721</v>
      </c>
      <c r="EY32" s="156"/>
      <c r="EZ32" s="150">
        <f t="shared" si="47"/>
        <v>1721</v>
      </c>
      <c r="FA32" s="124"/>
      <c r="FB32" s="124"/>
      <c r="FC32" s="150">
        <f t="shared" si="48"/>
        <v>0</v>
      </c>
      <c r="FD32" s="156"/>
      <c r="FE32" s="156"/>
      <c r="FF32" s="150">
        <f t="shared" si="49"/>
        <v>0</v>
      </c>
      <c r="FG32" s="124">
        <v>1273</v>
      </c>
      <c r="FH32" s="124"/>
      <c r="FI32" s="150">
        <f t="shared" si="50"/>
        <v>1273</v>
      </c>
      <c r="FJ32" s="156">
        <v>1406</v>
      </c>
      <c r="FK32" s="156"/>
      <c r="FL32" s="150">
        <f t="shared" si="51"/>
        <v>1406</v>
      </c>
      <c r="FM32" s="124">
        <v>3190</v>
      </c>
      <c r="FN32" s="124"/>
      <c r="FO32" s="150">
        <f t="shared" si="52"/>
        <v>3190</v>
      </c>
      <c r="FP32" s="156">
        <v>3393</v>
      </c>
      <c r="FQ32" s="156"/>
      <c r="FR32" s="150">
        <f t="shared" si="53"/>
        <v>3393</v>
      </c>
      <c r="FS32" s="124"/>
      <c r="FT32" s="124"/>
      <c r="FU32" s="150">
        <f t="shared" si="54"/>
        <v>0</v>
      </c>
      <c r="FV32" s="156">
        <v>1432</v>
      </c>
      <c r="FW32" s="156"/>
      <c r="FX32" s="150">
        <f t="shared" si="55"/>
        <v>1432</v>
      </c>
      <c r="FY32" s="124">
        <v>1781</v>
      </c>
      <c r="FZ32" s="124"/>
      <c r="GA32" s="150">
        <f t="shared" si="56"/>
        <v>1781</v>
      </c>
      <c r="GB32" s="156">
        <v>2147</v>
      </c>
      <c r="GC32" s="156"/>
      <c r="GD32" s="150">
        <f t="shared" si="57"/>
        <v>2147</v>
      </c>
      <c r="GE32" s="124">
        <v>1199</v>
      </c>
      <c r="GF32" s="124"/>
      <c r="GG32" s="150">
        <f t="shared" si="58"/>
        <v>1199</v>
      </c>
      <c r="GH32" s="156"/>
      <c r="GI32" s="156"/>
      <c r="GJ32" s="150">
        <f t="shared" si="59"/>
        <v>0</v>
      </c>
      <c r="GK32" s="124"/>
      <c r="GL32" s="124"/>
      <c r="GM32" s="150">
        <f t="shared" si="60"/>
        <v>0</v>
      </c>
      <c r="GN32" s="156"/>
      <c r="GO32" s="156"/>
      <c r="GP32" s="150">
        <f t="shared" si="61"/>
        <v>0</v>
      </c>
      <c r="GQ32" s="124">
        <v>1152</v>
      </c>
      <c r="GR32" s="124"/>
      <c r="GS32" s="150">
        <f t="shared" si="62"/>
        <v>1152</v>
      </c>
      <c r="GT32" s="156">
        <v>2739</v>
      </c>
      <c r="GU32" s="156"/>
      <c r="GV32" s="150">
        <f t="shared" si="63"/>
        <v>2739</v>
      </c>
      <c r="GW32" s="124">
        <v>1019</v>
      </c>
      <c r="GX32" s="124"/>
      <c r="GY32" s="150">
        <f t="shared" si="86"/>
        <v>1019</v>
      </c>
      <c r="GZ32" s="156">
        <v>1816</v>
      </c>
      <c r="HA32" s="156"/>
      <c r="HB32" s="150">
        <f t="shared" si="64"/>
        <v>1816</v>
      </c>
      <c r="HC32" s="124">
        <v>3510</v>
      </c>
      <c r="HD32" s="124"/>
      <c r="HE32" s="150">
        <f t="shared" si="65"/>
        <v>3510</v>
      </c>
      <c r="HF32" s="156"/>
      <c r="HG32" s="156"/>
      <c r="HH32" s="150">
        <f t="shared" si="66"/>
        <v>0</v>
      </c>
      <c r="HI32" s="124">
        <v>1901</v>
      </c>
      <c r="HJ32" s="124"/>
      <c r="HK32" s="150">
        <f t="shared" si="67"/>
        <v>1901</v>
      </c>
      <c r="HL32" s="156"/>
      <c r="HM32" s="156"/>
      <c r="HN32" s="150">
        <f t="shared" si="68"/>
        <v>0</v>
      </c>
      <c r="HO32" s="124">
        <v>1123</v>
      </c>
      <c r="HP32" s="124"/>
      <c r="HQ32" s="150">
        <f t="shared" si="69"/>
        <v>1123</v>
      </c>
      <c r="HR32" s="156">
        <v>1591</v>
      </c>
      <c r="HS32" s="156"/>
      <c r="HT32" s="150">
        <f t="shared" si="70"/>
        <v>1591</v>
      </c>
      <c r="HU32" s="124">
        <v>1411</v>
      </c>
      <c r="HV32" s="124"/>
      <c r="HW32" s="150">
        <f t="shared" si="71"/>
        <v>1411</v>
      </c>
      <c r="HX32" s="156">
        <v>770</v>
      </c>
      <c r="HY32" s="156"/>
      <c r="HZ32" s="150">
        <f t="shared" si="72"/>
        <v>770</v>
      </c>
      <c r="IA32" s="124">
        <v>2566</v>
      </c>
      <c r="IB32" s="124"/>
      <c r="IC32" s="150">
        <f t="shared" si="73"/>
        <v>2566</v>
      </c>
      <c r="ID32" s="156">
        <v>1050</v>
      </c>
      <c r="IE32" s="156"/>
      <c r="IF32" s="150">
        <f t="shared" si="74"/>
        <v>1050</v>
      </c>
      <c r="IG32" s="208"/>
      <c r="IH32" s="208"/>
      <c r="II32" s="206"/>
      <c r="IJ32" s="156"/>
      <c r="IK32" s="156"/>
      <c r="IL32" s="150">
        <f t="shared" si="87"/>
        <v>0</v>
      </c>
      <c r="IM32" s="124">
        <v>3469</v>
      </c>
      <c r="IN32" s="124"/>
      <c r="IO32" s="150">
        <f t="shared" si="75"/>
        <v>3469</v>
      </c>
      <c r="IP32" s="156">
        <v>1672</v>
      </c>
      <c r="IQ32" s="156"/>
      <c r="IR32" s="150">
        <f t="shared" si="76"/>
        <v>1672</v>
      </c>
      <c r="IS32" s="124"/>
      <c r="IT32" s="124"/>
      <c r="IU32" s="150">
        <f t="shared" si="77"/>
        <v>0</v>
      </c>
      <c r="IV32" s="156"/>
      <c r="IW32" s="156"/>
      <c r="IX32" s="150">
        <f t="shared" si="78"/>
        <v>0</v>
      </c>
      <c r="IY32" s="124">
        <v>7500</v>
      </c>
      <c r="IZ32" s="124"/>
      <c r="JA32" s="150">
        <f t="shared" si="79"/>
        <v>7500</v>
      </c>
      <c r="JB32" s="156">
        <v>3418</v>
      </c>
      <c r="JC32" s="156"/>
      <c r="JD32" s="150">
        <f t="shared" si="80"/>
        <v>3418</v>
      </c>
      <c r="JE32" s="124">
        <v>2515</v>
      </c>
      <c r="JF32" s="124"/>
      <c r="JG32" s="150">
        <v>2515</v>
      </c>
      <c r="JH32" s="164"/>
      <c r="JI32" s="115"/>
      <c r="JJ32" s="216"/>
      <c r="JK32" s="216"/>
      <c r="JL32" s="216"/>
      <c r="JM32" s="216"/>
      <c r="JO32" s="216"/>
      <c r="JP32" s="216"/>
      <c r="JQ32" s="216"/>
      <c r="JR32" s="216"/>
      <c r="JS32" s="216"/>
      <c r="JT32" s="216"/>
      <c r="JU32" s="216"/>
      <c r="JV32" s="216"/>
      <c r="JW32" s="216"/>
      <c r="JX32" s="216"/>
      <c r="JY32" s="216"/>
      <c r="JZ32" s="216"/>
      <c r="KA32" s="216"/>
      <c r="KB32" s="216"/>
      <c r="KC32" s="216"/>
      <c r="KD32" s="216"/>
      <c r="KE32" s="216"/>
      <c r="KF32" s="216"/>
      <c r="KG32" s="216"/>
      <c r="KH32" s="216"/>
      <c r="KI32" s="216"/>
      <c r="KJ32" s="216"/>
      <c r="KK32" s="216"/>
      <c r="KL32" s="216"/>
      <c r="KM32" s="216"/>
      <c r="KN32" s="216"/>
      <c r="KO32" s="216"/>
      <c r="KP32" s="216"/>
      <c r="KQ32" s="216"/>
      <c r="KR32" s="216"/>
      <c r="KS32" s="216"/>
      <c r="KT32" s="216"/>
      <c r="KU32" s="216"/>
      <c r="KV32" s="216"/>
      <c r="KW32" s="216"/>
      <c r="KX32" s="216"/>
      <c r="KY32" s="216"/>
      <c r="KZ32" s="216"/>
      <c r="LA32" s="216"/>
      <c r="LB32" s="216"/>
      <c r="LC32" s="216"/>
      <c r="LD32" s="216"/>
      <c r="LE32" s="216"/>
      <c r="LF32" s="216"/>
      <c r="LG32" s="216"/>
      <c r="LH32" s="216"/>
      <c r="LI32" s="216"/>
      <c r="LJ32" s="216"/>
      <c r="LK32" s="216"/>
      <c r="LL32" s="216"/>
      <c r="LM32" s="216"/>
      <c r="LN32" s="216"/>
      <c r="LO32" s="216"/>
      <c r="LP32" s="216"/>
      <c r="LQ32" s="216"/>
      <c r="LR32" s="216"/>
      <c r="LS32" s="216"/>
      <c r="LT32" s="216"/>
      <c r="LU32" s="216"/>
      <c r="LV32" s="216"/>
      <c r="LW32" s="216"/>
      <c r="LX32" s="216"/>
      <c r="LY32" s="216"/>
      <c r="LZ32" s="216"/>
      <c r="MA32" s="216"/>
      <c r="MB32" s="216"/>
      <c r="MC32" s="216"/>
      <c r="MD32" s="216"/>
      <c r="ME32" s="216"/>
      <c r="MF32" s="216"/>
      <c r="MG32" s="216"/>
      <c r="MH32" s="216"/>
      <c r="MI32" s="216"/>
      <c r="MJ32" s="216"/>
      <c r="MK32" s="216"/>
      <c r="ML32" s="216"/>
      <c r="MM32" s="216"/>
      <c r="MN32" s="216"/>
      <c r="MO32" s="216"/>
      <c r="MP32" s="216"/>
      <c r="MQ32" s="216"/>
      <c r="MR32" s="128">
        <f>1-(COUNTIF(JJ32:MQ32,MQ49)/87)-(COUNTIF(JJ32:MQ32,MQ50)/87)</f>
        <v>1</v>
      </c>
      <c r="MS32" s="127"/>
      <c r="MT32" s="127"/>
    </row>
    <row r="33" spans="1:358" ht="15">
      <c r="A33" s="137" t="s">
        <v>76</v>
      </c>
      <c r="B33" s="138">
        <v>154760</v>
      </c>
      <c r="C33" s="144">
        <v>800</v>
      </c>
      <c r="D33" s="145" t="s">
        <v>475</v>
      </c>
      <c r="E33" s="139" t="s">
        <v>26</v>
      </c>
      <c r="F33" s="140">
        <v>43555</v>
      </c>
      <c r="G33" s="125"/>
      <c r="H33" s="125"/>
      <c r="I33" s="125">
        <f t="shared" si="2"/>
        <v>0</v>
      </c>
      <c r="J33" s="151"/>
      <c r="K33" s="151"/>
      <c r="L33" s="150">
        <f t="shared" si="3"/>
        <v>0</v>
      </c>
      <c r="M33" s="125"/>
      <c r="N33" s="125"/>
      <c r="O33" s="150">
        <f t="shared" si="82"/>
        <v>0</v>
      </c>
      <c r="P33" s="151">
        <v>2538</v>
      </c>
      <c r="Q33" s="151"/>
      <c r="R33" s="150">
        <f t="shared" si="83"/>
        <v>2538</v>
      </c>
      <c r="S33" s="125">
        <v>2647</v>
      </c>
      <c r="T33" s="125"/>
      <c r="U33" s="150">
        <f t="shared" si="4"/>
        <v>2647</v>
      </c>
      <c r="V33" s="151"/>
      <c r="W33" s="151"/>
      <c r="X33" s="150">
        <f t="shared" si="5"/>
        <v>0</v>
      </c>
      <c r="Y33" s="125">
        <v>1804</v>
      </c>
      <c r="Z33" s="125"/>
      <c r="AA33" s="150">
        <f t="shared" si="6"/>
        <v>1804</v>
      </c>
      <c r="AB33" s="151"/>
      <c r="AC33" s="151"/>
      <c r="AD33" s="150">
        <f t="shared" si="7"/>
        <v>0</v>
      </c>
      <c r="AE33" s="125">
        <v>2143</v>
      </c>
      <c r="AF33" s="125"/>
      <c r="AG33" s="150">
        <f t="shared" si="8"/>
        <v>2143</v>
      </c>
      <c r="AH33" s="151"/>
      <c r="AI33" s="151"/>
      <c r="AJ33" s="150">
        <f t="shared" si="9"/>
        <v>0</v>
      </c>
      <c r="AK33" s="125">
        <v>2691</v>
      </c>
      <c r="AL33" s="125"/>
      <c r="AM33" s="150">
        <f t="shared" si="10"/>
        <v>2691</v>
      </c>
      <c r="AN33" s="151"/>
      <c r="AO33" s="151"/>
      <c r="AP33" s="150">
        <f t="shared" si="11"/>
        <v>0</v>
      </c>
      <c r="AQ33" s="125"/>
      <c r="AR33" s="125"/>
      <c r="AS33" s="150">
        <f t="shared" si="12"/>
        <v>0</v>
      </c>
      <c r="AT33" s="151">
        <v>2246</v>
      </c>
      <c r="AU33" s="151"/>
      <c r="AV33" s="150">
        <f t="shared" si="13"/>
        <v>2246</v>
      </c>
      <c r="AW33" s="125"/>
      <c r="AX33" s="125"/>
      <c r="AY33" s="150">
        <f t="shared" si="14"/>
        <v>0</v>
      </c>
      <c r="AZ33" s="151"/>
      <c r="BA33" s="151"/>
      <c r="BB33" s="150">
        <f t="shared" si="15"/>
        <v>0</v>
      </c>
      <c r="BC33" s="125"/>
      <c r="BD33" s="125"/>
      <c r="BE33" s="150">
        <f t="shared" si="16"/>
        <v>0</v>
      </c>
      <c r="BF33" s="151">
        <v>2883</v>
      </c>
      <c r="BG33" s="151"/>
      <c r="BH33" s="150">
        <f t="shared" si="17"/>
        <v>2883</v>
      </c>
      <c r="BI33" s="125">
        <v>2081</v>
      </c>
      <c r="BJ33" s="125"/>
      <c r="BK33" s="150">
        <f t="shared" si="18"/>
        <v>2081</v>
      </c>
      <c r="BL33" s="151"/>
      <c r="BM33" s="151"/>
      <c r="BN33" s="150">
        <f t="shared" si="19"/>
        <v>0</v>
      </c>
      <c r="BO33" s="125"/>
      <c r="BP33" s="125"/>
      <c r="BQ33" s="150">
        <f t="shared" si="20"/>
        <v>0</v>
      </c>
      <c r="BR33" s="151">
        <v>3403</v>
      </c>
      <c r="BS33" s="151"/>
      <c r="BT33" s="150">
        <f t="shared" si="21"/>
        <v>3403</v>
      </c>
      <c r="BU33" s="125"/>
      <c r="BV33" s="125"/>
      <c r="BW33" s="150">
        <f t="shared" si="22"/>
        <v>0</v>
      </c>
      <c r="BX33" s="151">
        <v>3353</v>
      </c>
      <c r="BY33" s="151"/>
      <c r="BZ33" s="150">
        <f t="shared" si="23"/>
        <v>3353</v>
      </c>
      <c r="CA33" s="125">
        <v>1774</v>
      </c>
      <c r="CB33" s="125"/>
      <c r="CC33" s="150">
        <f t="shared" si="24"/>
        <v>1774</v>
      </c>
      <c r="CD33" s="151"/>
      <c r="CE33" s="151"/>
      <c r="CF33" s="150">
        <f t="shared" si="25"/>
        <v>0</v>
      </c>
      <c r="CG33" s="125">
        <v>2537</v>
      </c>
      <c r="CH33" s="125"/>
      <c r="CI33" s="150">
        <f t="shared" si="26"/>
        <v>2537</v>
      </c>
      <c r="CJ33" s="151">
        <v>2245</v>
      </c>
      <c r="CK33" s="151"/>
      <c r="CL33" s="150">
        <f t="shared" si="27"/>
        <v>2245</v>
      </c>
      <c r="CM33" s="125"/>
      <c r="CN33" s="125"/>
      <c r="CO33" s="150">
        <f t="shared" si="28"/>
        <v>0</v>
      </c>
      <c r="CP33" s="151"/>
      <c r="CQ33" s="151"/>
      <c r="CR33" s="150">
        <f t="shared" si="29"/>
        <v>0</v>
      </c>
      <c r="CS33" s="125"/>
      <c r="CT33" s="125"/>
      <c r="CU33" s="150">
        <f t="shared" si="30"/>
        <v>0</v>
      </c>
      <c r="CV33" s="151"/>
      <c r="CW33" s="151"/>
      <c r="CX33" s="150">
        <f t="shared" si="31"/>
        <v>0</v>
      </c>
      <c r="CY33" s="125"/>
      <c r="CZ33" s="125"/>
      <c r="DA33" s="150">
        <f t="shared" si="32"/>
        <v>0</v>
      </c>
      <c r="DB33" s="151"/>
      <c r="DC33" s="151"/>
      <c r="DD33" s="150">
        <f t="shared" si="84"/>
        <v>0</v>
      </c>
      <c r="DE33" s="125">
        <v>2122</v>
      </c>
      <c r="DF33" s="125"/>
      <c r="DG33" s="150">
        <f t="shared" si="33"/>
        <v>2122</v>
      </c>
      <c r="DH33" s="151">
        <v>2983</v>
      </c>
      <c r="DI33" s="151"/>
      <c r="DJ33" s="150">
        <f t="shared" si="34"/>
        <v>2983</v>
      </c>
      <c r="DK33" s="125">
        <v>2834</v>
      </c>
      <c r="DL33" s="125"/>
      <c r="DM33" s="150">
        <f t="shared" si="35"/>
        <v>2834</v>
      </c>
      <c r="DN33" s="151">
        <v>4906</v>
      </c>
      <c r="DO33" s="151"/>
      <c r="DP33" s="150">
        <f t="shared" si="36"/>
        <v>4906</v>
      </c>
      <c r="DQ33" s="125"/>
      <c r="DR33" s="125"/>
      <c r="DS33" s="150">
        <f t="shared" si="37"/>
        <v>0</v>
      </c>
      <c r="DT33" s="151">
        <v>3378</v>
      </c>
      <c r="DU33" s="151"/>
      <c r="DV33" s="150">
        <f t="shared" si="38"/>
        <v>3378</v>
      </c>
      <c r="DW33" s="125"/>
      <c r="DX33" s="125"/>
      <c r="DY33" s="150">
        <f t="shared" si="85"/>
        <v>0</v>
      </c>
      <c r="DZ33" s="151"/>
      <c r="EA33" s="151"/>
      <c r="EB33" s="150">
        <f t="shared" si="39"/>
        <v>0</v>
      </c>
      <c r="EC33" s="125"/>
      <c r="ED33" s="125"/>
      <c r="EE33" s="150">
        <f t="shared" si="40"/>
        <v>0</v>
      </c>
      <c r="EF33" s="151"/>
      <c r="EG33" s="151"/>
      <c r="EH33" s="150">
        <f t="shared" si="41"/>
        <v>0</v>
      </c>
      <c r="EI33" s="125"/>
      <c r="EJ33" s="125"/>
      <c r="EK33" s="150">
        <f t="shared" si="42"/>
        <v>0</v>
      </c>
      <c r="EL33" s="151"/>
      <c r="EM33" s="151"/>
      <c r="EN33" s="150">
        <f t="shared" si="43"/>
        <v>0</v>
      </c>
      <c r="EO33" s="125"/>
      <c r="EP33" s="125"/>
      <c r="EQ33" s="150">
        <f t="shared" si="44"/>
        <v>0</v>
      </c>
      <c r="ER33" s="151"/>
      <c r="ES33" s="151"/>
      <c r="ET33" s="150">
        <f t="shared" si="45"/>
        <v>0</v>
      </c>
      <c r="EU33" s="125"/>
      <c r="EV33" s="125"/>
      <c r="EW33" s="150">
        <f t="shared" si="46"/>
        <v>0</v>
      </c>
      <c r="EX33" s="151"/>
      <c r="EY33" s="151"/>
      <c r="EZ33" s="150">
        <f t="shared" si="47"/>
        <v>0</v>
      </c>
      <c r="FA33" s="125"/>
      <c r="FB33" s="125"/>
      <c r="FC33" s="150">
        <f t="shared" si="48"/>
        <v>0</v>
      </c>
      <c r="FD33" s="151"/>
      <c r="FE33" s="151"/>
      <c r="FF33" s="150">
        <f t="shared" si="49"/>
        <v>0</v>
      </c>
      <c r="FG33" s="125"/>
      <c r="FH33" s="125"/>
      <c r="FI33" s="150">
        <f t="shared" si="50"/>
        <v>0</v>
      </c>
      <c r="FJ33" s="151">
        <v>2088</v>
      </c>
      <c r="FK33" s="151"/>
      <c r="FL33" s="150">
        <f t="shared" si="51"/>
        <v>2088</v>
      </c>
      <c r="FM33" s="125">
        <v>3931</v>
      </c>
      <c r="FN33" s="125"/>
      <c r="FO33" s="150">
        <f t="shared" si="52"/>
        <v>3931</v>
      </c>
      <c r="FP33" s="151">
        <v>3010</v>
      </c>
      <c r="FQ33" s="151"/>
      <c r="FR33" s="150">
        <f t="shared" si="53"/>
        <v>3010</v>
      </c>
      <c r="FS33" s="125"/>
      <c r="FT33" s="125"/>
      <c r="FU33" s="150">
        <f t="shared" si="54"/>
        <v>0</v>
      </c>
      <c r="FV33" s="151">
        <v>2140</v>
      </c>
      <c r="FW33" s="151"/>
      <c r="FX33" s="150">
        <f t="shared" si="55"/>
        <v>2140</v>
      </c>
      <c r="FY33" s="125">
        <v>2323</v>
      </c>
      <c r="FZ33" s="125"/>
      <c r="GA33" s="150">
        <f t="shared" si="56"/>
        <v>2323</v>
      </c>
      <c r="GB33" s="151">
        <v>2714</v>
      </c>
      <c r="GC33" s="151"/>
      <c r="GD33" s="150">
        <f t="shared" si="57"/>
        <v>2714</v>
      </c>
      <c r="GE33" s="125"/>
      <c r="GF33" s="125"/>
      <c r="GG33" s="150">
        <f t="shared" si="58"/>
        <v>0</v>
      </c>
      <c r="GH33" s="151"/>
      <c r="GI33" s="151"/>
      <c r="GJ33" s="150">
        <f t="shared" si="59"/>
        <v>0</v>
      </c>
      <c r="GK33" s="125"/>
      <c r="GL33" s="125"/>
      <c r="GM33" s="150">
        <f t="shared" si="60"/>
        <v>0</v>
      </c>
      <c r="GN33" s="151"/>
      <c r="GO33" s="151"/>
      <c r="GP33" s="150">
        <f t="shared" si="61"/>
        <v>0</v>
      </c>
      <c r="GQ33" s="125">
        <v>1812</v>
      </c>
      <c r="GR33" s="125"/>
      <c r="GS33" s="150">
        <f t="shared" si="62"/>
        <v>1812</v>
      </c>
      <c r="GT33" s="151">
        <v>3182</v>
      </c>
      <c r="GU33" s="151"/>
      <c r="GV33" s="150">
        <f t="shared" si="63"/>
        <v>3182</v>
      </c>
      <c r="GW33" s="125">
        <v>1802</v>
      </c>
      <c r="GX33" s="125"/>
      <c r="GY33" s="150">
        <f t="shared" si="86"/>
        <v>1802</v>
      </c>
      <c r="GZ33" s="151"/>
      <c r="HA33" s="151"/>
      <c r="HB33" s="150">
        <f t="shared" si="64"/>
        <v>0</v>
      </c>
      <c r="HC33" s="125">
        <v>3357</v>
      </c>
      <c r="HD33" s="125"/>
      <c r="HE33" s="150">
        <f t="shared" si="65"/>
        <v>3357</v>
      </c>
      <c r="HF33" s="151"/>
      <c r="HG33" s="151"/>
      <c r="HH33" s="150">
        <f t="shared" si="66"/>
        <v>0</v>
      </c>
      <c r="HI33" s="125">
        <v>2540</v>
      </c>
      <c r="HJ33" s="125"/>
      <c r="HK33" s="150">
        <f t="shared" si="67"/>
        <v>2540</v>
      </c>
      <c r="HL33" s="151"/>
      <c r="HM33" s="151"/>
      <c r="HN33" s="150">
        <f t="shared" si="68"/>
        <v>0</v>
      </c>
      <c r="HO33" s="125"/>
      <c r="HP33" s="125"/>
      <c r="HQ33" s="150">
        <f t="shared" si="69"/>
        <v>0</v>
      </c>
      <c r="HR33" s="151">
        <v>2157</v>
      </c>
      <c r="HS33" s="151"/>
      <c r="HT33" s="150">
        <f t="shared" si="70"/>
        <v>2157</v>
      </c>
      <c r="HU33" s="125">
        <v>2191</v>
      </c>
      <c r="HV33" s="125"/>
      <c r="HW33" s="150">
        <f t="shared" si="71"/>
        <v>2191</v>
      </c>
      <c r="HX33" s="151"/>
      <c r="HY33" s="151"/>
      <c r="HZ33" s="150">
        <f t="shared" si="72"/>
        <v>0</v>
      </c>
      <c r="IA33" s="125">
        <v>2934</v>
      </c>
      <c r="IB33" s="125"/>
      <c r="IC33" s="150">
        <f t="shared" si="73"/>
        <v>2934</v>
      </c>
      <c r="ID33" s="151"/>
      <c r="IE33" s="151"/>
      <c r="IF33" s="150">
        <f t="shared" si="74"/>
        <v>0</v>
      </c>
      <c r="IG33" s="206"/>
      <c r="IH33" s="206"/>
      <c r="II33" s="206"/>
      <c r="IJ33" s="151"/>
      <c r="IK33" s="151"/>
      <c r="IL33" s="150">
        <f t="shared" si="87"/>
        <v>0</v>
      </c>
      <c r="IM33" s="125">
        <v>3362</v>
      </c>
      <c r="IN33" s="125"/>
      <c r="IO33" s="150">
        <f t="shared" si="75"/>
        <v>3362</v>
      </c>
      <c r="IP33" s="151">
        <v>2255</v>
      </c>
      <c r="IQ33" s="151"/>
      <c r="IR33" s="150">
        <f t="shared" si="76"/>
        <v>2255</v>
      </c>
      <c r="IS33" s="125"/>
      <c r="IT33" s="125"/>
      <c r="IU33" s="150">
        <f t="shared" si="77"/>
        <v>0</v>
      </c>
      <c r="IV33" s="151"/>
      <c r="IW33" s="151"/>
      <c r="IX33" s="150">
        <f t="shared" si="78"/>
        <v>0</v>
      </c>
      <c r="IY33" s="125">
        <v>4997</v>
      </c>
      <c r="IZ33" s="125"/>
      <c r="JA33" s="150">
        <f t="shared" si="79"/>
        <v>4997</v>
      </c>
      <c r="JB33" s="151">
        <v>3708</v>
      </c>
      <c r="JC33" s="151"/>
      <c r="JD33" s="150">
        <f t="shared" si="80"/>
        <v>3708</v>
      </c>
      <c r="JE33" s="125">
        <v>3205</v>
      </c>
      <c r="JF33" s="125"/>
      <c r="JG33" s="150">
        <f t="shared" si="81"/>
        <v>3205</v>
      </c>
      <c r="JH33" s="164"/>
      <c r="JI33" s="115"/>
      <c r="JJ33" s="216"/>
      <c r="JK33" s="216"/>
      <c r="JL33" s="216"/>
      <c r="JM33" s="216"/>
      <c r="JO33" s="216"/>
      <c r="JP33" s="216"/>
      <c r="JQ33" s="216"/>
      <c r="JR33" s="216"/>
      <c r="JS33" s="216"/>
      <c r="JT33" s="216"/>
      <c r="JU33" s="216"/>
      <c r="JV33" s="216"/>
      <c r="JW33" s="216"/>
      <c r="JX33" s="216"/>
      <c r="JY33" s="216"/>
      <c r="JZ33" s="216"/>
      <c r="KA33" s="216"/>
      <c r="KB33" s="216"/>
      <c r="KC33" s="216"/>
      <c r="KD33" s="216"/>
      <c r="KE33" s="216"/>
      <c r="KF33" s="216"/>
      <c r="KG33" s="216"/>
      <c r="KH33" s="216"/>
      <c r="KI33" s="216"/>
      <c r="KJ33" s="216"/>
      <c r="KK33" s="216"/>
      <c r="KL33" s="216"/>
      <c r="KM33" s="216"/>
      <c r="KN33" s="216"/>
      <c r="KO33" s="216"/>
      <c r="KP33" s="216"/>
      <c r="KQ33" s="216"/>
      <c r="KR33" s="216"/>
      <c r="KS33" s="216"/>
      <c r="KT33" s="216"/>
      <c r="KU33" s="216"/>
      <c r="KV33" s="216"/>
      <c r="KW33" s="216"/>
      <c r="KX33" s="216"/>
      <c r="KY33" s="216"/>
      <c r="KZ33" s="216"/>
      <c r="LA33" s="216"/>
      <c r="LB33" s="216"/>
      <c r="LC33" s="216"/>
      <c r="LD33" s="216"/>
      <c r="LE33" s="216"/>
      <c r="LF33" s="216"/>
      <c r="LG33" s="216"/>
      <c r="LH33" s="216"/>
      <c r="LI33" s="216"/>
      <c r="LJ33" s="216"/>
      <c r="LK33" s="216"/>
      <c r="LL33" s="216"/>
      <c r="LM33" s="216"/>
      <c r="LN33" s="216"/>
      <c r="LO33" s="216"/>
      <c r="LP33" s="216"/>
      <c r="LQ33" s="216"/>
      <c r="LR33" s="216"/>
      <c r="LS33" s="216"/>
      <c r="LT33" s="216"/>
      <c r="LU33" s="216"/>
      <c r="LV33" s="216"/>
      <c r="LW33" s="216"/>
      <c r="LX33" s="216"/>
      <c r="LY33" s="216"/>
      <c r="LZ33" s="216"/>
      <c r="MA33" s="216"/>
      <c r="MB33" s="216"/>
      <c r="MC33" s="216"/>
      <c r="MD33" s="216"/>
      <c r="ME33" s="216"/>
      <c r="MF33" s="216"/>
      <c r="MG33" s="216"/>
      <c r="MH33" s="216"/>
      <c r="MI33" s="216"/>
      <c r="MJ33" s="216"/>
      <c r="MK33" s="216"/>
      <c r="ML33" s="216"/>
      <c r="MM33" s="216"/>
      <c r="MN33" s="216"/>
      <c r="MO33" s="216"/>
      <c r="MP33" s="216"/>
      <c r="MQ33" s="216"/>
      <c r="MR33" s="128">
        <f>1-(COUNTIF(JJ33:MQ33,MQ49)/87)-(COUNTIF(JJ33:MQ33,MQ50)/87)</f>
        <v>1</v>
      </c>
      <c r="MS33" s="127"/>
      <c r="MT33" s="127"/>
    </row>
    <row r="34" spans="1:358" s="234" customFormat="1" ht="15">
      <c r="A34" s="244" t="s">
        <v>485</v>
      </c>
      <c r="B34" s="245">
        <v>154790</v>
      </c>
      <c r="C34" s="249">
        <v>800</v>
      </c>
      <c r="D34" s="250" t="s">
        <v>484</v>
      </c>
      <c r="E34" s="246"/>
      <c r="F34" s="247"/>
      <c r="G34" s="241"/>
      <c r="H34" s="241"/>
      <c r="I34" s="241"/>
      <c r="J34" s="254"/>
      <c r="K34" s="254"/>
      <c r="L34" s="253"/>
      <c r="M34" s="241"/>
      <c r="N34" s="241"/>
      <c r="O34" s="253"/>
      <c r="P34" s="254"/>
      <c r="Q34" s="254"/>
      <c r="R34" s="253"/>
      <c r="S34" s="241"/>
      <c r="T34" s="241"/>
      <c r="U34" s="253"/>
      <c r="V34" s="254"/>
      <c r="W34" s="254"/>
      <c r="X34" s="253"/>
      <c r="Y34" s="241"/>
      <c r="Z34" s="241"/>
      <c r="AA34" s="253"/>
      <c r="AB34" s="254"/>
      <c r="AC34" s="254"/>
      <c r="AD34" s="253"/>
      <c r="AE34" s="241"/>
      <c r="AF34" s="241"/>
      <c r="AG34" s="253"/>
      <c r="AH34" s="254"/>
      <c r="AI34" s="254"/>
      <c r="AJ34" s="253"/>
      <c r="AK34" s="241"/>
      <c r="AL34" s="241"/>
      <c r="AM34" s="253"/>
      <c r="AN34" s="254"/>
      <c r="AO34" s="254"/>
      <c r="AP34" s="253"/>
      <c r="AQ34" s="241"/>
      <c r="AR34" s="241"/>
      <c r="AS34" s="253"/>
      <c r="AT34" s="254"/>
      <c r="AU34" s="254"/>
      <c r="AV34" s="253"/>
      <c r="AW34" s="241"/>
      <c r="AX34" s="241"/>
      <c r="AY34" s="253"/>
      <c r="AZ34" s="254"/>
      <c r="BA34" s="254"/>
      <c r="BB34" s="253"/>
      <c r="BC34" s="241"/>
      <c r="BD34" s="241"/>
      <c r="BE34" s="253"/>
      <c r="BF34" s="254"/>
      <c r="BG34" s="254"/>
      <c r="BH34" s="253"/>
      <c r="BI34" s="241"/>
      <c r="BJ34" s="241"/>
      <c r="BK34" s="253"/>
      <c r="BL34" s="254"/>
      <c r="BM34" s="254"/>
      <c r="BN34" s="253"/>
      <c r="BO34" s="241"/>
      <c r="BP34" s="241"/>
      <c r="BQ34" s="253"/>
      <c r="BR34" s="254"/>
      <c r="BS34" s="254"/>
      <c r="BT34" s="253"/>
      <c r="BU34" s="241"/>
      <c r="BV34" s="241"/>
      <c r="BW34" s="253"/>
      <c r="BX34" s="254"/>
      <c r="BY34" s="254"/>
      <c r="BZ34" s="253"/>
      <c r="CA34" s="241"/>
      <c r="CB34" s="241"/>
      <c r="CC34" s="253"/>
      <c r="CD34" s="254"/>
      <c r="CE34" s="254"/>
      <c r="CF34" s="253"/>
      <c r="CG34" s="241"/>
      <c r="CH34" s="241"/>
      <c r="CI34" s="253"/>
      <c r="CJ34" s="254"/>
      <c r="CK34" s="254"/>
      <c r="CL34" s="253"/>
      <c r="CM34" s="241"/>
      <c r="CN34" s="241"/>
      <c r="CO34" s="253"/>
      <c r="CP34" s="254"/>
      <c r="CQ34" s="254"/>
      <c r="CR34" s="253"/>
      <c r="CS34" s="241"/>
      <c r="CT34" s="241"/>
      <c r="CU34" s="253"/>
      <c r="CV34" s="254"/>
      <c r="CW34" s="254"/>
      <c r="CX34" s="253"/>
      <c r="CY34" s="241"/>
      <c r="CZ34" s="241"/>
      <c r="DA34" s="253"/>
      <c r="DB34" s="254"/>
      <c r="DC34" s="254"/>
      <c r="DD34" s="253"/>
      <c r="DE34" s="241"/>
      <c r="DF34" s="241"/>
      <c r="DG34" s="253"/>
      <c r="DH34" s="254"/>
      <c r="DI34" s="254"/>
      <c r="DJ34" s="253"/>
      <c r="DK34" s="241"/>
      <c r="DL34" s="241"/>
      <c r="DM34" s="253"/>
      <c r="DN34" s="254"/>
      <c r="DO34" s="254"/>
      <c r="DP34" s="253"/>
      <c r="DQ34" s="241"/>
      <c r="DR34" s="241"/>
      <c r="DS34" s="253"/>
      <c r="DT34" s="254"/>
      <c r="DU34" s="254"/>
      <c r="DV34" s="253"/>
      <c r="DW34" s="241"/>
      <c r="DX34" s="241"/>
      <c r="DY34" s="253"/>
      <c r="DZ34" s="254"/>
      <c r="EA34" s="254"/>
      <c r="EB34" s="253"/>
      <c r="EC34" s="241"/>
      <c r="ED34" s="241"/>
      <c r="EE34" s="253"/>
      <c r="EF34" s="254"/>
      <c r="EG34" s="254"/>
      <c r="EH34" s="253"/>
      <c r="EI34" s="241"/>
      <c r="EJ34" s="241"/>
      <c r="EK34" s="253"/>
      <c r="EL34" s="254"/>
      <c r="EM34" s="254"/>
      <c r="EN34" s="253"/>
      <c r="EO34" s="241"/>
      <c r="EP34" s="241"/>
      <c r="EQ34" s="253"/>
      <c r="ER34" s="254"/>
      <c r="ES34" s="254"/>
      <c r="ET34" s="253"/>
      <c r="EU34" s="241"/>
      <c r="EV34" s="241"/>
      <c r="EW34" s="253"/>
      <c r="EX34" s="254"/>
      <c r="EY34" s="254"/>
      <c r="EZ34" s="253"/>
      <c r="FA34" s="241"/>
      <c r="FB34" s="241"/>
      <c r="FC34" s="253"/>
      <c r="FD34" s="254"/>
      <c r="FE34" s="254"/>
      <c r="FF34" s="253"/>
      <c r="FG34" s="241"/>
      <c r="FH34" s="241"/>
      <c r="FI34" s="253"/>
      <c r="FJ34" s="254"/>
      <c r="FK34" s="254"/>
      <c r="FL34" s="253"/>
      <c r="FM34" s="241"/>
      <c r="FN34" s="241"/>
      <c r="FO34" s="253"/>
      <c r="FP34" s="254"/>
      <c r="FQ34" s="254"/>
      <c r="FR34" s="253"/>
      <c r="FS34" s="241"/>
      <c r="FT34" s="241"/>
      <c r="FU34" s="253"/>
      <c r="FV34" s="254"/>
      <c r="FW34" s="254"/>
      <c r="FX34" s="253"/>
      <c r="FY34" s="241"/>
      <c r="FZ34" s="241"/>
      <c r="GA34" s="253"/>
      <c r="GB34" s="254"/>
      <c r="GC34" s="254"/>
      <c r="GD34" s="253"/>
      <c r="GE34" s="241"/>
      <c r="GF34" s="241"/>
      <c r="GG34" s="253"/>
      <c r="GH34" s="254"/>
      <c r="GI34" s="254"/>
      <c r="GJ34" s="253"/>
      <c r="GK34" s="241"/>
      <c r="GL34" s="241"/>
      <c r="GM34" s="253"/>
      <c r="GN34" s="254"/>
      <c r="GO34" s="254"/>
      <c r="GP34" s="253"/>
      <c r="GQ34" s="241"/>
      <c r="GR34" s="241"/>
      <c r="GS34" s="253"/>
      <c r="GT34" s="254"/>
      <c r="GU34" s="254"/>
      <c r="GV34" s="253"/>
      <c r="GW34" s="241"/>
      <c r="GX34" s="241"/>
      <c r="GY34" s="253"/>
      <c r="GZ34" s="254"/>
      <c r="HA34" s="254"/>
      <c r="HB34" s="253"/>
      <c r="HC34" s="241"/>
      <c r="HD34" s="241"/>
      <c r="HE34" s="253"/>
      <c r="HF34" s="254"/>
      <c r="HG34" s="254"/>
      <c r="HH34" s="253"/>
      <c r="HI34" s="241"/>
      <c r="HJ34" s="241"/>
      <c r="HK34" s="253"/>
      <c r="HL34" s="254"/>
      <c r="HM34" s="254"/>
      <c r="HN34" s="253"/>
      <c r="HO34" s="241"/>
      <c r="HP34" s="241"/>
      <c r="HQ34" s="253"/>
      <c r="HR34" s="254"/>
      <c r="HS34" s="254"/>
      <c r="HT34" s="253"/>
      <c r="HU34" s="241"/>
      <c r="HV34" s="241"/>
      <c r="HW34" s="253"/>
      <c r="HX34" s="254"/>
      <c r="HY34" s="254"/>
      <c r="HZ34" s="253"/>
      <c r="IA34" s="241"/>
      <c r="IB34" s="241"/>
      <c r="IC34" s="253"/>
      <c r="ID34" s="254"/>
      <c r="IE34" s="254"/>
      <c r="IF34" s="253"/>
      <c r="IG34" s="259"/>
      <c r="IH34" s="259"/>
      <c r="II34" s="259"/>
      <c r="IJ34" s="254"/>
      <c r="IK34" s="254"/>
      <c r="IL34" s="253"/>
      <c r="IM34" s="241"/>
      <c r="IN34" s="241"/>
      <c r="IO34" s="253"/>
      <c r="IP34" s="254"/>
      <c r="IQ34" s="254"/>
      <c r="IR34" s="253"/>
      <c r="IS34" s="241"/>
      <c r="IT34" s="241"/>
      <c r="IU34" s="253"/>
      <c r="IV34" s="254"/>
      <c r="IW34" s="254"/>
      <c r="IX34" s="253"/>
      <c r="IY34" s="241"/>
      <c r="IZ34" s="241"/>
      <c r="JA34" s="253"/>
      <c r="JB34" s="254"/>
      <c r="JC34" s="254"/>
      <c r="JD34" s="253"/>
      <c r="JE34" s="241"/>
      <c r="JF34" s="241"/>
      <c r="JG34" s="253"/>
      <c r="JH34" s="258"/>
      <c r="JI34" s="240"/>
      <c r="JJ34" s="216"/>
      <c r="JK34" s="216"/>
      <c r="JL34" s="216"/>
      <c r="JM34" s="216"/>
      <c r="JN34" s="214"/>
      <c r="JO34" s="216"/>
      <c r="JP34" s="216"/>
      <c r="JQ34" s="216"/>
      <c r="JR34" s="216"/>
      <c r="JS34" s="216"/>
      <c r="JT34" s="216"/>
      <c r="JU34" s="216"/>
      <c r="JV34" s="216"/>
      <c r="JW34" s="216"/>
      <c r="JX34" s="216"/>
      <c r="JY34" s="216"/>
      <c r="JZ34" s="216"/>
      <c r="KA34" s="216"/>
      <c r="KB34" s="216"/>
      <c r="KC34" s="216"/>
      <c r="KD34" s="216"/>
      <c r="KE34" s="216"/>
      <c r="KF34" s="216"/>
      <c r="KG34" s="216"/>
      <c r="KH34" s="216"/>
      <c r="KI34" s="216"/>
      <c r="KJ34" s="216"/>
      <c r="KK34" s="216"/>
      <c r="KL34" s="216"/>
      <c r="KM34" s="216"/>
      <c r="KN34" s="216"/>
      <c r="KO34" s="216"/>
      <c r="KP34" s="216"/>
      <c r="KQ34" s="216"/>
      <c r="KR34" s="216"/>
      <c r="KS34" s="216"/>
      <c r="KT34" s="216"/>
      <c r="KU34" s="216"/>
      <c r="KV34" s="216"/>
      <c r="KW34" s="216"/>
      <c r="KX34" s="216"/>
      <c r="KY34" s="216"/>
      <c r="KZ34" s="216"/>
      <c r="LA34" s="216"/>
      <c r="LB34" s="216"/>
      <c r="LC34" s="216"/>
      <c r="LD34" s="216"/>
      <c r="LE34" s="216"/>
      <c r="LF34" s="216"/>
      <c r="LG34" s="216"/>
      <c r="LH34" s="216"/>
      <c r="LI34" s="216"/>
      <c r="LJ34" s="216"/>
      <c r="LK34" s="216"/>
      <c r="LL34" s="216"/>
      <c r="LM34" s="216"/>
      <c r="LN34" s="216"/>
      <c r="LO34" s="216"/>
      <c r="LP34" s="216"/>
      <c r="LQ34" s="216"/>
      <c r="LR34" s="216"/>
      <c r="LS34" s="216"/>
      <c r="LT34" s="216"/>
      <c r="LU34" s="216"/>
      <c r="LV34" s="216"/>
      <c r="LW34" s="216"/>
      <c r="LX34" s="216"/>
      <c r="LY34" s="216"/>
      <c r="LZ34" s="216"/>
      <c r="MA34" s="216"/>
      <c r="MB34" s="216"/>
      <c r="MC34" s="216"/>
      <c r="MD34" s="216"/>
      <c r="ME34" s="216"/>
      <c r="MF34" s="216"/>
      <c r="MG34" s="216"/>
      <c r="MH34" s="216"/>
      <c r="MI34" s="216"/>
      <c r="MJ34" s="216"/>
      <c r="MK34" s="216"/>
      <c r="ML34" s="216"/>
      <c r="MM34" s="216"/>
      <c r="MN34" s="216"/>
      <c r="MO34" s="216"/>
      <c r="MP34" s="216"/>
      <c r="MQ34" s="216"/>
      <c r="MR34" s="243"/>
      <c r="MS34" s="242"/>
      <c r="MT34" s="242"/>
    </row>
    <row r="35" spans="1:358" ht="15">
      <c r="A35" s="137" t="s">
        <v>440</v>
      </c>
      <c r="B35" s="138">
        <v>154745</v>
      </c>
      <c r="C35" s="144">
        <v>800</v>
      </c>
      <c r="D35" s="145" t="s">
        <v>475</v>
      </c>
      <c r="E35" s="139" t="s">
        <v>57</v>
      </c>
      <c r="F35" s="140">
        <v>43555</v>
      </c>
      <c r="G35" s="125"/>
      <c r="H35" s="125"/>
      <c r="I35" s="125">
        <f t="shared" si="2"/>
        <v>0</v>
      </c>
      <c r="J35" s="151"/>
      <c r="K35" s="151"/>
      <c r="L35" s="150">
        <f t="shared" si="3"/>
        <v>0</v>
      </c>
      <c r="M35" s="125"/>
      <c r="N35" s="125"/>
      <c r="O35" s="150">
        <f t="shared" si="82"/>
        <v>0</v>
      </c>
      <c r="P35" s="151"/>
      <c r="Q35" s="151"/>
      <c r="R35" s="150">
        <f t="shared" si="83"/>
        <v>0</v>
      </c>
      <c r="S35" s="125"/>
      <c r="T35" s="125"/>
      <c r="U35" s="150">
        <f t="shared" si="4"/>
        <v>0</v>
      </c>
      <c r="V35" s="151"/>
      <c r="W35" s="151"/>
      <c r="X35" s="150">
        <f t="shared" si="5"/>
        <v>0</v>
      </c>
      <c r="Y35" s="125"/>
      <c r="Z35" s="125"/>
      <c r="AA35" s="150">
        <f t="shared" si="6"/>
        <v>0</v>
      </c>
      <c r="AB35" s="151"/>
      <c r="AC35" s="151"/>
      <c r="AD35" s="150">
        <f t="shared" si="7"/>
        <v>0</v>
      </c>
      <c r="AE35" s="125"/>
      <c r="AF35" s="125"/>
      <c r="AG35" s="150">
        <f t="shared" si="8"/>
        <v>0</v>
      </c>
      <c r="AH35" s="151"/>
      <c r="AI35" s="151"/>
      <c r="AJ35" s="150">
        <f t="shared" si="9"/>
        <v>0</v>
      </c>
      <c r="AK35" s="125"/>
      <c r="AL35" s="125"/>
      <c r="AM35" s="150">
        <f t="shared" si="10"/>
        <v>0</v>
      </c>
      <c r="AN35" s="158"/>
      <c r="AO35" s="158"/>
      <c r="AP35" s="150">
        <f t="shared" si="11"/>
        <v>0</v>
      </c>
      <c r="AQ35" s="125"/>
      <c r="AR35" s="125"/>
      <c r="AS35" s="150">
        <f t="shared" si="12"/>
        <v>0</v>
      </c>
      <c r="AT35" s="151"/>
      <c r="AU35" s="151"/>
      <c r="AV35" s="150">
        <f t="shared" si="13"/>
        <v>0</v>
      </c>
      <c r="AW35" s="125"/>
      <c r="AX35" s="125"/>
      <c r="AY35" s="150">
        <f t="shared" si="14"/>
        <v>0</v>
      </c>
      <c r="AZ35" s="151"/>
      <c r="BA35" s="151"/>
      <c r="BB35" s="150">
        <f t="shared" si="15"/>
        <v>0</v>
      </c>
      <c r="BC35" s="125"/>
      <c r="BD35" s="125"/>
      <c r="BE35" s="150">
        <f t="shared" si="16"/>
        <v>0</v>
      </c>
      <c r="BF35" s="151"/>
      <c r="BG35" s="151"/>
      <c r="BH35" s="150">
        <f t="shared" si="17"/>
        <v>0</v>
      </c>
      <c r="BI35" s="125"/>
      <c r="BJ35" s="125"/>
      <c r="BK35" s="150">
        <f t="shared" si="18"/>
        <v>0</v>
      </c>
      <c r="BL35" s="151"/>
      <c r="BM35" s="151"/>
      <c r="BN35" s="150">
        <f t="shared" si="19"/>
        <v>0</v>
      </c>
      <c r="BO35" s="130"/>
      <c r="BP35" s="130"/>
      <c r="BQ35" s="150">
        <f t="shared" si="20"/>
        <v>0</v>
      </c>
      <c r="BR35" s="158"/>
      <c r="BS35" s="158"/>
      <c r="BT35" s="150">
        <f t="shared" si="21"/>
        <v>0</v>
      </c>
      <c r="BU35" s="125"/>
      <c r="BV35" s="125"/>
      <c r="BW35" s="150">
        <f t="shared" si="22"/>
        <v>0</v>
      </c>
      <c r="BX35" s="158"/>
      <c r="BY35" s="158"/>
      <c r="BZ35" s="150">
        <f t="shared" si="23"/>
        <v>0</v>
      </c>
      <c r="CA35" s="125"/>
      <c r="CB35" s="125"/>
      <c r="CC35" s="150">
        <f t="shared" si="24"/>
        <v>0</v>
      </c>
      <c r="CD35" s="151"/>
      <c r="CE35" s="151"/>
      <c r="CF35" s="150">
        <f t="shared" si="25"/>
        <v>0</v>
      </c>
      <c r="CG35" s="130"/>
      <c r="CH35" s="130"/>
      <c r="CI35" s="150">
        <f t="shared" si="26"/>
        <v>0</v>
      </c>
      <c r="CJ35" s="151"/>
      <c r="CK35" s="151"/>
      <c r="CL35" s="150">
        <f t="shared" si="27"/>
        <v>0</v>
      </c>
      <c r="CM35" s="125"/>
      <c r="CN35" s="125"/>
      <c r="CO35" s="150">
        <f t="shared" si="28"/>
        <v>0</v>
      </c>
      <c r="CP35" s="151"/>
      <c r="CQ35" s="151"/>
      <c r="CR35" s="150">
        <f t="shared" si="29"/>
        <v>0</v>
      </c>
      <c r="CS35" s="125"/>
      <c r="CT35" s="125"/>
      <c r="CU35" s="150">
        <f t="shared" si="30"/>
        <v>0</v>
      </c>
      <c r="CV35" s="151"/>
      <c r="CW35" s="151"/>
      <c r="CX35" s="150">
        <f t="shared" si="31"/>
        <v>0</v>
      </c>
      <c r="CY35" s="125"/>
      <c r="CZ35" s="125"/>
      <c r="DA35" s="150">
        <f t="shared" si="32"/>
        <v>0</v>
      </c>
      <c r="DB35" s="151"/>
      <c r="DC35" s="151"/>
      <c r="DD35" s="150">
        <f t="shared" si="84"/>
        <v>0</v>
      </c>
      <c r="DE35" s="125"/>
      <c r="DF35" s="125"/>
      <c r="DG35" s="150">
        <f t="shared" si="33"/>
        <v>0</v>
      </c>
      <c r="DH35" s="151"/>
      <c r="DI35" s="151"/>
      <c r="DJ35" s="150">
        <f t="shared" si="34"/>
        <v>0</v>
      </c>
      <c r="DK35" s="125"/>
      <c r="DL35" s="125"/>
      <c r="DM35" s="150">
        <f t="shared" si="35"/>
        <v>0</v>
      </c>
      <c r="DN35" s="158"/>
      <c r="DO35" s="158"/>
      <c r="DP35" s="150">
        <f t="shared" si="36"/>
        <v>0</v>
      </c>
      <c r="DQ35" s="125"/>
      <c r="DR35" s="125"/>
      <c r="DS35" s="150">
        <f t="shared" si="37"/>
        <v>0</v>
      </c>
      <c r="DT35" s="158"/>
      <c r="DU35" s="158"/>
      <c r="DV35" s="150">
        <f t="shared" si="38"/>
        <v>0</v>
      </c>
      <c r="DW35" s="125"/>
      <c r="DX35" s="125"/>
      <c r="DY35" s="150">
        <f t="shared" si="85"/>
        <v>0</v>
      </c>
      <c r="DZ35" s="151"/>
      <c r="EA35" s="151"/>
      <c r="EB35" s="150">
        <f t="shared" si="39"/>
        <v>0</v>
      </c>
      <c r="EC35" s="125"/>
      <c r="ED35" s="125"/>
      <c r="EE35" s="150">
        <f t="shared" si="40"/>
        <v>0</v>
      </c>
      <c r="EF35" s="158"/>
      <c r="EG35" s="158"/>
      <c r="EH35" s="150">
        <f t="shared" si="41"/>
        <v>0</v>
      </c>
      <c r="EI35" s="130"/>
      <c r="EJ35" s="130"/>
      <c r="EK35" s="150">
        <f t="shared" si="42"/>
        <v>0</v>
      </c>
      <c r="EL35" s="151"/>
      <c r="EM35" s="151"/>
      <c r="EN35" s="150">
        <f t="shared" si="43"/>
        <v>0</v>
      </c>
      <c r="EO35" s="125"/>
      <c r="EP35" s="125"/>
      <c r="EQ35" s="150">
        <f t="shared" si="44"/>
        <v>0</v>
      </c>
      <c r="ER35" s="151"/>
      <c r="ES35" s="151"/>
      <c r="ET35" s="150">
        <f t="shared" si="45"/>
        <v>0</v>
      </c>
      <c r="EU35" s="125"/>
      <c r="EV35" s="125"/>
      <c r="EW35" s="150">
        <f t="shared" si="46"/>
        <v>0</v>
      </c>
      <c r="EX35" s="151"/>
      <c r="EY35" s="151"/>
      <c r="EZ35" s="150">
        <f t="shared" si="47"/>
        <v>0</v>
      </c>
      <c r="FA35" s="125"/>
      <c r="FB35" s="125"/>
      <c r="FC35" s="150">
        <f t="shared" si="48"/>
        <v>0</v>
      </c>
      <c r="FD35" s="151"/>
      <c r="FE35" s="151"/>
      <c r="FF35" s="150">
        <f t="shared" si="49"/>
        <v>0</v>
      </c>
      <c r="FG35" s="125"/>
      <c r="FH35" s="125"/>
      <c r="FI35" s="150">
        <f t="shared" si="50"/>
        <v>0</v>
      </c>
      <c r="FJ35" s="151"/>
      <c r="FK35" s="151"/>
      <c r="FL35" s="150">
        <f t="shared" si="51"/>
        <v>0</v>
      </c>
      <c r="FM35" s="125"/>
      <c r="FN35" s="125"/>
      <c r="FO35" s="150">
        <f t="shared" si="52"/>
        <v>0</v>
      </c>
      <c r="FP35" s="151"/>
      <c r="FQ35" s="151"/>
      <c r="FR35" s="150">
        <f t="shared" si="53"/>
        <v>0</v>
      </c>
      <c r="FS35" s="125"/>
      <c r="FT35" s="125"/>
      <c r="FU35" s="150">
        <f t="shared" si="54"/>
        <v>0</v>
      </c>
      <c r="FV35" s="151"/>
      <c r="FW35" s="151"/>
      <c r="FX35" s="150">
        <f t="shared" si="55"/>
        <v>0</v>
      </c>
      <c r="FY35" s="130"/>
      <c r="FZ35" s="130"/>
      <c r="GA35" s="150">
        <f t="shared" si="56"/>
        <v>0</v>
      </c>
      <c r="GB35" s="151"/>
      <c r="GC35" s="151"/>
      <c r="GD35" s="150">
        <f t="shared" si="57"/>
        <v>0</v>
      </c>
      <c r="GE35" s="125"/>
      <c r="GF35" s="125"/>
      <c r="GG35" s="150">
        <f t="shared" si="58"/>
        <v>0</v>
      </c>
      <c r="GH35" s="151"/>
      <c r="GI35" s="151"/>
      <c r="GJ35" s="150">
        <f t="shared" si="59"/>
        <v>0</v>
      </c>
      <c r="GK35" s="125"/>
      <c r="GL35" s="125"/>
      <c r="GM35" s="150">
        <f t="shared" si="60"/>
        <v>0</v>
      </c>
      <c r="GN35" s="151"/>
      <c r="GO35" s="151"/>
      <c r="GP35" s="150">
        <f t="shared" si="61"/>
        <v>0</v>
      </c>
      <c r="GQ35" s="125"/>
      <c r="GR35" s="125"/>
      <c r="GS35" s="150">
        <f t="shared" si="62"/>
        <v>0</v>
      </c>
      <c r="GT35" s="158"/>
      <c r="GU35" s="158"/>
      <c r="GV35" s="150">
        <f t="shared" si="63"/>
        <v>0</v>
      </c>
      <c r="GW35" s="125"/>
      <c r="GX35" s="125"/>
      <c r="GY35" s="150">
        <f t="shared" si="86"/>
        <v>0</v>
      </c>
      <c r="GZ35" s="151"/>
      <c r="HA35" s="151"/>
      <c r="HB35" s="150">
        <f t="shared" si="64"/>
        <v>0</v>
      </c>
      <c r="HC35" s="125"/>
      <c r="HD35" s="125"/>
      <c r="HE35" s="150">
        <f t="shared" si="65"/>
        <v>0</v>
      </c>
      <c r="HF35" s="151"/>
      <c r="HG35" s="151"/>
      <c r="HH35" s="150">
        <f t="shared" si="66"/>
        <v>0</v>
      </c>
      <c r="HI35" s="125"/>
      <c r="HJ35" s="125"/>
      <c r="HK35" s="150">
        <f t="shared" si="67"/>
        <v>0</v>
      </c>
      <c r="HL35" s="151"/>
      <c r="HM35" s="151"/>
      <c r="HN35" s="150">
        <f t="shared" si="68"/>
        <v>0</v>
      </c>
      <c r="HO35" s="130"/>
      <c r="HP35" s="130"/>
      <c r="HQ35" s="150">
        <f t="shared" si="69"/>
        <v>0</v>
      </c>
      <c r="HR35" s="151"/>
      <c r="HS35" s="151"/>
      <c r="HT35" s="150">
        <f t="shared" si="70"/>
        <v>0</v>
      </c>
      <c r="HU35" s="125"/>
      <c r="HV35" s="125"/>
      <c r="HW35" s="150">
        <f t="shared" si="71"/>
        <v>0</v>
      </c>
      <c r="HX35" s="151"/>
      <c r="HY35" s="151"/>
      <c r="HZ35" s="150">
        <f t="shared" si="72"/>
        <v>0</v>
      </c>
      <c r="IA35" s="125"/>
      <c r="IB35" s="125"/>
      <c r="IC35" s="150">
        <f t="shared" si="73"/>
        <v>0</v>
      </c>
      <c r="ID35" s="151"/>
      <c r="IE35" s="151"/>
      <c r="IF35" s="150">
        <f t="shared" si="74"/>
        <v>0</v>
      </c>
      <c r="IG35" s="210"/>
      <c r="IH35" s="210"/>
      <c r="II35" s="206"/>
      <c r="IJ35" s="158"/>
      <c r="IK35" s="158"/>
      <c r="IL35" s="150">
        <f t="shared" si="87"/>
        <v>0</v>
      </c>
      <c r="IM35" s="125"/>
      <c r="IN35" s="125"/>
      <c r="IO35" s="150">
        <f t="shared" si="75"/>
        <v>0</v>
      </c>
      <c r="IP35" s="151"/>
      <c r="IQ35" s="151"/>
      <c r="IR35" s="150">
        <f t="shared" si="76"/>
        <v>0</v>
      </c>
      <c r="IS35" s="130"/>
      <c r="IT35" s="130"/>
      <c r="IU35" s="150">
        <f t="shared" si="77"/>
        <v>0</v>
      </c>
      <c r="IV35" s="151"/>
      <c r="IW35" s="151"/>
      <c r="IX35" s="150">
        <f t="shared" si="78"/>
        <v>0</v>
      </c>
      <c r="IY35" s="125"/>
      <c r="IZ35" s="125"/>
      <c r="JA35" s="150">
        <f t="shared" si="79"/>
        <v>0</v>
      </c>
      <c r="JB35" s="151"/>
      <c r="JC35" s="151"/>
      <c r="JD35" s="150">
        <f t="shared" si="80"/>
        <v>0</v>
      </c>
      <c r="JE35" s="125"/>
      <c r="JF35" s="125"/>
      <c r="JG35" s="150">
        <f t="shared" si="81"/>
        <v>0</v>
      </c>
      <c r="JH35" s="164"/>
      <c r="JI35" s="115"/>
      <c r="JJ35" s="216"/>
      <c r="JK35" s="216"/>
      <c r="JL35" s="216"/>
      <c r="JM35" s="216"/>
      <c r="JO35" s="216"/>
      <c r="JP35" s="216"/>
      <c r="JQ35" s="216"/>
      <c r="JR35" s="216"/>
      <c r="JS35" s="216"/>
      <c r="JT35" s="216"/>
      <c r="JU35" s="216"/>
      <c r="JV35" s="216"/>
      <c r="JW35" s="216"/>
      <c r="JX35" s="216"/>
      <c r="JY35" s="216"/>
      <c r="JZ35" s="216"/>
      <c r="KA35" s="216"/>
      <c r="KB35" s="216"/>
      <c r="KC35" s="216"/>
      <c r="KD35" s="216"/>
      <c r="KE35" s="216"/>
      <c r="KF35" s="216"/>
      <c r="KG35" s="216"/>
      <c r="KH35" s="216"/>
      <c r="KI35" s="216"/>
      <c r="KJ35" s="216"/>
      <c r="KK35" s="216"/>
      <c r="KL35" s="216"/>
      <c r="KM35" s="216"/>
      <c r="KN35" s="216"/>
      <c r="KO35" s="216"/>
      <c r="KP35" s="216"/>
      <c r="KQ35" s="216"/>
      <c r="KR35" s="216"/>
      <c r="KS35" s="216"/>
      <c r="KT35" s="216"/>
      <c r="KU35" s="216"/>
      <c r="KV35" s="216"/>
      <c r="KW35" s="216"/>
      <c r="KX35" s="216"/>
      <c r="KY35" s="216"/>
      <c r="KZ35" s="216"/>
      <c r="LA35" s="216"/>
      <c r="LB35" s="216"/>
      <c r="LC35" s="216"/>
      <c r="LD35" s="216"/>
      <c r="LE35" s="216"/>
      <c r="LF35" s="216"/>
      <c r="LG35" s="216"/>
      <c r="LH35" s="216"/>
      <c r="LI35" s="216"/>
      <c r="LJ35" s="216"/>
      <c r="LK35" s="216"/>
      <c r="LL35" s="216"/>
      <c r="LM35" s="216"/>
      <c r="LN35" s="216"/>
      <c r="LO35" s="216"/>
      <c r="LP35" s="216"/>
      <c r="LQ35" s="216"/>
      <c r="LR35" s="216"/>
      <c r="LS35" s="216"/>
      <c r="LT35" s="216"/>
      <c r="LU35" s="216"/>
      <c r="LV35" s="216"/>
      <c r="LW35" s="216"/>
      <c r="LX35" s="216"/>
      <c r="LY35" s="216"/>
      <c r="LZ35" s="216"/>
      <c r="MA35" s="216"/>
      <c r="MB35" s="216"/>
      <c r="MC35" s="216"/>
      <c r="MD35" s="216"/>
      <c r="ME35" s="216"/>
      <c r="MF35" s="216"/>
      <c r="MG35" s="216"/>
      <c r="MH35" s="216"/>
      <c r="MI35" s="216"/>
      <c r="MJ35" s="216"/>
      <c r="MK35" s="216"/>
      <c r="ML35" s="216"/>
      <c r="MM35" s="216"/>
      <c r="MN35" s="216"/>
      <c r="MO35" s="216"/>
      <c r="MP35" s="216"/>
      <c r="MQ35" s="216"/>
      <c r="MR35" s="128">
        <f>1-(COUNTIF(JJ35:MQ35,MQ52)/87)-(COUNTIF(JJ35:MQ35,MQ53)/87)</f>
        <v>1</v>
      </c>
      <c r="MS35" s="127"/>
      <c r="MT35" s="127"/>
    </row>
    <row r="36" spans="1:358" ht="30" customHeight="1">
      <c r="A36" s="142" t="s">
        <v>439</v>
      </c>
      <c r="B36" s="147">
        <v>154710</v>
      </c>
      <c r="C36" s="144">
        <v>800</v>
      </c>
      <c r="D36" s="145" t="s">
        <v>475</v>
      </c>
      <c r="E36" s="145" t="s">
        <v>57</v>
      </c>
      <c r="F36" s="146">
        <v>43555</v>
      </c>
      <c r="G36" s="104"/>
      <c r="H36" s="104"/>
      <c r="I36" s="125">
        <f t="shared" si="2"/>
        <v>0</v>
      </c>
      <c r="J36" s="179"/>
      <c r="K36" s="179"/>
      <c r="L36" s="150">
        <f t="shared" si="3"/>
        <v>0</v>
      </c>
      <c r="M36" s="104"/>
      <c r="N36" s="104"/>
      <c r="O36" s="150">
        <f t="shared" si="82"/>
        <v>0</v>
      </c>
      <c r="P36" s="179">
        <v>192328</v>
      </c>
      <c r="Q36" s="179">
        <v>-918</v>
      </c>
      <c r="R36" s="150">
        <f t="shared" si="83"/>
        <v>191410</v>
      </c>
      <c r="S36" s="104">
        <v>190040</v>
      </c>
      <c r="T36" s="104">
        <v>-9270</v>
      </c>
      <c r="U36" s="150">
        <f t="shared" si="4"/>
        <v>180770</v>
      </c>
      <c r="V36" s="179"/>
      <c r="W36" s="179"/>
      <c r="X36" s="150">
        <f t="shared" si="5"/>
        <v>0</v>
      </c>
      <c r="Y36" s="104">
        <v>82456</v>
      </c>
      <c r="Z36" s="104">
        <v>3494</v>
      </c>
      <c r="AA36" s="150">
        <f t="shared" si="6"/>
        <v>85950</v>
      </c>
      <c r="AB36" s="179">
        <v>79499</v>
      </c>
      <c r="AC36" s="179">
        <v>-5999</v>
      </c>
      <c r="AD36" s="150">
        <f t="shared" si="7"/>
        <v>73500</v>
      </c>
      <c r="AE36" s="104">
        <v>140710</v>
      </c>
      <c r="AF36" s="104">
        <v>820</v>
      </c>
      <c r="AG36" s="150">
        <f t="shared" si="8"/>
        <v>141530</v>
      </c>
      <c r="AH36" s="179"/>
      <c r="AI36" s="179"/>
      <c r="AJ36" s="150">
        <f t="shared" si="9"/>
        <v>0</v>
      </c>
      <c r="AK36" s="104">
        <v>249812</v>
      </c>
      <c r="AL36" s="104">
        <v>-15617</v>
      </c>
      <c r="AM36" s="150">
        <f t="shared" si="10"/>
        <v>234195</v>
      </c>
      <c r="AN36" s="179">
        <v>1132458</v>
      </c>
      <c r="AO36" s="179">
        <v>-92446</v>
      </c>
      <c r="AP36" s="150">
        <f t="shared" si="11"/>
        <v>1040012</v>
      </c>
      <c r="AQ36" s="104"/>
      <c r="AR36" s="104"/>
      <c r="AS36" s="150">
        <f t="shared" si="12"/>
        <v>0</v>
      </c>
      <c r="AT36" s="179">
        <v>156843</v>
      </c>
      <c r="AU36" s="179">
        <v>-12803</v>
      </c>
      <c r="AV36" s="150">
        <f t="shared" si="13"/>
        <v>144040</v>
      </c>
      <c r="AW36" s="104"/>
      <c r="AX36" s="104"/>
      <c r="AY36" s="150">
        <f t="shared" si="14"/>
        <v>0</v>
      </c>
      <c r="AZ36" s="179"/>
      <c r="BA36" s="179"/>
      <c r="BB36" s="150">
        <f t="shared" si="15"/>
        <v>0</v>
      </c>
      <c r="BC36" s="104"/>
      <c r="BD36" s="104"/>
      <c r="BE36" s="150">
        <f t="shared" si="16"/>
        <v>0</v>
      </c>
      <c r="BF36" s="179">
        <v>268041</v>
      </c>
      <c r="BG36" s="179">
        <v>-21881</v>
      </c>
      <c r="BH36" s="150">
        <f t="shared" si="17"/>
        <v>246160</v>
      </c>
      <c r="BI36" s="104">
        <v>100201</v>
      </c>
      <c r="BJ36" s="104">
        <v>6084</v>
      </c>
      <c r="BK36" s="150">
        <f t="shared" si="18"/>
        <v>106285</v>
      </c>
      <c r="BL36" s="179"/>
      <c r="BM36" s="179"/>
      <c r="BN36" s="150">
        <f t="shared" si="19"/>
        <v>0</v>
      </c>
      <c r="BO36" s="104">
        <v>171694</v>
      </c>
      <c r="BP36" s="104">
        <v>-2859</v>
      </c>
      <c r="BQ36" s="150">
        <f t="shared" si="20"/>
        <v>168835</v>
      </c>
      <c r="BR36" s="179">
        <v>407849</v>
      </c>
      <c r="BS36" s="179">
        <v>-12769</v>
      </c>
      <c r="BT36" s="150">
        <f t="shared" si="21"/>
        <v>395080</v>
      </c>
      <c r="BU36" s="104">
        <v>22404</v>
      </c>
      <c r="BV36" s="104">
        <v>2596</v>
      </c>
      <c r="BW36" s="150">
        <f t="shared" si="22"/>
        <v>25000</v>
      </c>
      <c r="BX36" s="179">
        <v>384890</v>
      </c>
      <c r="BY36" s="179">
        <v>-5785</v>
      </c>
      <c r="BZ36" s="150">
        <f t="shared" si="23"/>
        <v>379105</v>
      </c>
      <c r="CA36" s="104">
        <v>54505</v>
      </c>
      <c r="CB36" s="104">
        <v>-2365</v>
      </c>
      <c r="CC36" s="150">
        <f t="shared" si="24"/>
        <v>52140</v>
      </c>
      <c r="CD36" s="179"/>
      <c r="CE36" s="179"/>
      <c r="CF36" s="150">
        <f t="shared" si="25"/>
        <v>0</v>
      </c>
      <c r="CG36" s="104">
        <v>183213</v>
      </c>
      <c r="CH36" s="104">
        <v>-2338</v>
      </c>
      <c r="CI36" s="150">
        <f t="shared" si="26"/>
        <v>180875</v>
      </c>
      <c r="CJ36" s="179">
        <v>144926</v>
      </c>
      <c r="CK36" s="179">
        <v>-12106</v>
      </c>
      <c r="CL36" s="150">
        <f t="shared" si="27"/>
        <v>132820</v>
      </c>
      <c r="CM36" s="104"/>
      <c r="CN36" s="104"/>
      <c r="CO36" s="150">
        <f t="shared" si="28"/>
        <v>0</v>
      </c>
      <c r="CP36" s="179"/>
      <c r="CQ36" s="179"/>
      <c r="CR36" s="150">
        <f t="shared" si="29"/>
        <v>0</v>
      </c>
      <c r="CS36" s="104"/>
      <c r="CT36" s="104"/>
      <c r="CU36" s="150">
        <f t="shared" si="30"/>
        <v>0</v>
      </c>
      <c r="CV36" s="179"/>
      <c r="CW36" s="179"/>
      <c r="CX36" s="150">
        <f t="shared" si="31"/>
        <v>0</v>
      </c>
      <c r="CY36" s="104"/>
      <c r="CZ36" s="104"/>
      <c r="DA36" s="150">
        <f t="shared" si="32"/>
        <v>0</v>
      </c>
      <c r="DB36" s="179"/>
      <c r="DC36" s="179"/>
      <c r="DD36" s="150">
        <f t="shared" si="84"/>
        <v>0</v>
      </c>
      <c r="DE36" s="104">
        <v>119856</v>
      </c>
      <c r="DF36" s="104">
        <v>-8136</v>
      </c>
      <c r="DG36" s="150">
        <f t="shared" si="33"/>
        <v>111720</v>
      </c>
      <c r="DH36" s="179">
        <v>303018</v>
      </c>
      <c r="DI36" s="179">
        <v>-7553</v>
      </c>
      <c r="DJ36" s="150">
        <f t="shared" si="34"/>
        <v>295465</v>
      </c>
      <c r="DK36" s="104">
        <v>264227</v>
      </c>
      <c r="DL36" s="104">
        <v>-21077</v>
      </c>
      <c r="DM36" s="150">
        <f t="shared" si="35"/>
        <v>243150</v>
      </c>
      <c r="DN36" s="179">
        <v>867156</v>
      </c>
      <c r="DO36" s="179">
        <v>-69288</v>
      </c>
      <c r="DP36" s="150">
        <f t="shared" si="36"/>
        <v>797868</v>
      </c>
      <c r="DQ36" s="104">
        <v>65792</v>
      </c>
      <c r="DR36" s="104">
        <v>-3870</v>
      </c>
      <c r="DS36" s="150">
        <f t="shared" si="37"/>
        <v>61922</v>
      </c>
      <c r="DT36" s="179">
        <v>464458</v>
      </c>
      <c r="DU36" s="179">
        <v>-8963</v>
      </c>
      <c r="DV36" s="150">
        <f t="shared" si="38"/>
        <v>455495</v>
      </c>
      <c r="DW36" s="104"/>
      <c r="DX36" s="104"/>
      <c r="DY36" s="150">
        <f t="shared" si="85"/>
        <v>0</v>
      </c>
      <c r="DZ36" s="179"/>
      <c r="EA36" s="179"/>
      <c r="EB36" s="150">
        <f t="shared" si="39"/>
        <v>0</v>
      </c>
      <c r="EC36" s="104"/>
      <c r="ED36" s="104"/>
      <c r="EE36" s="150">
        <f t="shared" si="40"/>
        <v>0</v>
      </c>
      <c r="EF36" s="179">
        <v>267011</v>
      </c>
      <c r="EG36" s="179">
        <v>-14221</v>
      </c>
      <c r="EH36" s="150">
        <f t="shared" si="41"/>
        <v>252790</v>
      </c>
      <c r="EI36" s="104"/>
      <c r="EJ36" s="104"/>
      <c r="EK36" s="150">
        <f t="shared" si="42"/>
        <v>0</v>
      </c>
      <c r="EL36" s="179">
        <v>161210</v>
      </c>
      <c r="EM36" s="179">
        <v>-2265</v>
      </c>
      <c r="EN36" s="150">
        <f t="shared" si="43"/>
        <v>158945</v>
      </c>
      <c r="EO36" s="104"/>
      <c r="EP36" s="104"/>
      <c r="EQ36" s="150">
        <f t="shared" si="44"/>
        <v>0</v>
      </c>
      <c r="ER36" s="179"/>
      <c r="ES36" s="179"/>
      <c r="ET36" s="150">
        <f t="shared" si="45"/>
        <v>0</v>
      </c>
      <c r="EU36" s="104">
        <v>1530044</v>
      </c>
      <c r="EV36" s="104">
        <v>-124902</v>
      </c>
      <c r="EW36" s="150">
        <f t="shared" si="46"/>
        <v>1405142</v>
      </c>
      <c r="EX36" s="179">
        <v>183901</v>
      </c>
      <c r="EY36" s="179">
        <v>-15012</v>
      </c>
      <c r="EZ36" s="150">
        <f t="shared" si="47"/>
        <v>168889</v>
      </c>
      <c r="FA36" s="104"/>
      <c r="FB36" s="104"/>
      <c r="FC36" s="150">
        <f t="shared" si="48"/>
        <v>0</v>
      </c>
      <c r="FD36" s="179"/>
      <c r="FE36" s="179"/>
      <c r="FF36" s="150">
        <f t="shared" si="49"/>
        <v>0</v>
      </c>
      <c r="FG36" s="104">
        <v>123475</v>
      </c>
      <c r="FH36" s="104">
        <v>-285</v>
      </c>
      <c r="FI36" s="150">
        <f t="shared" si="50"/>
        <v>123190</v>
      </c>
      <c r="FJ36" s="179">
        <v>106239</v>
      </c>
      <c r="FK36" s="179">
        <v>-5099</v>
      </c>
      <c r="FL36" s="150">
        <f t="shared" si="51"/>
        <v>101140</v>
      </c>
      <c r="FM36" s="104">
        <v>535938</v>
      </c>
      <c r="FN36" s="104">
        <v>-21813</v>
      </c>
      <c r="FO36" s="150">
        <f t="shared" si="52"/>
        <v>514125</v>
      </c>
      <c r="FP36" s="179">
        <v>320303</v>
      </c>
      <c r="FQ36" s="179">
        <v>-20608</v>
      </c>
      <c r="FR36" s="150">
        <f t="shared" si="53"/>
        <v>299695</v>
      </c>
      <c r="FS36" s="104"/>
      <c r="FT36" s="104"/>
      <c r="FU36" s="150">
        <f t="shared" si="54"/>
        <v>0</v>
      </c>
      <c r="FV36" s="179">
        <v>116823</v>
      </c>
      <c r="FW36" s="179">
        <v>7347</v>
      </c>
      <c r="FX36" s="150">
        <f t="shared" si="55"/>
        <v>124170</v>
      </c>
      <c r="FY36" s="104">
        <v>174102</v>
      </c>
      <c r="FZ36" s="104">
        <v>-3977</v>
      </c>
      <c r="GA36" s="150">
        <f t="shared" si="56"/>
        <v>170125</v>
      </c>
      <c r="GB36" s="179">
        <v>228058</v>
      </c>
      <c r="GC36" s="179">
        <v>-4828</v>
      </c>
      <c r="GD36" s="150">
        <f t="shared" si="57"/>
        <v>223230</v>
      </c>
      <c r="GE36" s="104">
        <v>88973</v>
      </c>
      <c r="GF36" s="104">
        <v>5797</v>
      </c>
      <c r="GG36" s="150">
        <f t="shared" si="58"/>
        <v>94770</v>
      </c>
      <c r="GH36" s="179"/>
      <c r="GI36" s="179"/>
      <c r="GJ36" s="150">
        <f t="shared" si="59"/>
        <v>0</v>
      </c>
      <c r="GK36" s="104"/>
      <c r="GL36" s="104"/>
      <c r="GM36" s="150">
        <f t="shared" si="60"/>
        <v>0</v>
      </c>
      <c r="GN36" s="179"/>
      <c r="GO36" s="179"/>
      <c r="GP36" s="150">
        <f t="shared" si="61"/>
        <v>0</v>
      </c>
      <c r="GQ36" s="104">
        <v>87479</v>
      </c>
      <c r="GR36" s="104">
        <v>-7141</v>
      </c>
      <c r="GS36" s="150">
        <f t="shared" si="62"/>
        <v>80338</v>
      </c>
      <c r="GT36" s="179">
        <v>292038</v>
      </c>
      <c r="GU36" s="179">
        <v>-4738</v>
      </c>
      <c r="GV36" s="150">
        <f t="shared" si="63"/>
        <v>287300</v>
      </c>
      <c r="GW36" s="104">
        <v>90772</v>
      </c>
      <c r="GX36" s="104">
        <v>-6047</v>
      </c>
      <c r="GY36" s="150">
        <f t="shared" si="86"/>
        <v>84725</v>
      </c>
      <c r="GZ36" s="179">
        <v>177201</v>
      </c>
      <c r="HA36" s="179">
        <v>1449</v>
      </c>
      <c r="HB36" s="150">
        <f t="shared" si="64"/>
        <v>178650</v>
      </c>
      <c r="HC36" s="104">
        <v>431689</v>
      </c>
      <c r="HD36" s="104">
        <v>-18514</v>
      </c>
      <c r="HE36" s="150">
        <f t="shared" si="65"/>
        <v>413175</v>
      </c>
      <c r="HF36" s="179"/>
      <c r="HG36" s="179"/>
      <c r="HH36" s="150">
        <f t="shared" si="66"/>
        <v>0</v>
      </c>
      <c r="HI36" s="104">
        <v>186204</v>
      </c>
      <c r="HJ36" s="104">
        <v>-2394</v>
      </c>
      <c r="HK36" s="150">
        <f t="shared" si="67"/>
        <v>183810</v>
      </c>
      <c r="HL36" s="179"/>
      <c r="HM36" s="179"/>
      <c r="HN36" s="150">
        <f t="shared" si="68"/>
        <v>0</v>
      </c>
      <c r="HO36" s="104">
        <v>96388</v>
      </c>
      <c r="HP36" s="104">
        <v>-7988</v>
      </c>
      <c r="HQ36" s="150">
        <f t="shared" si="69"/>
        <v>88400</v>
      </c>
      <c r="HR36" s="179">
        <v>117968</v>
      </c>
      <c r="HS36" s="179">
        <v>5467</v>
      </c>
      <c r="HT36" s="150">
        <f t="shared" si="70"/>
        <v>123435</v>
      </c>
      <c r="HU36" s="104">
        <v>126470</v>
      </c>
      <c r="HV36" s="104">
        <v>6030</v>
      </c>
      <c r="HW36" s="150">
        <f t="shared" si="71"/>
        <v>132500</v>
      </c>
      <c r="HX36" s="179">
        <v>48328</v>
      </c>
      <c r="HY36" s="179">
        <v>6507</v>
      </c>
      <c r="HZ36" s="150">
        <f t="shared" si="72"/>
        <v>54835</v>
      </c>
      <c r="IA36" s="104">
        <v>317804</v>
      </c>
      <c r="IB36" s="104">
        <v>-25943</v>
      </c>
      <c r="IC36" s="150">
        <f t="shared" si="73"/>
        <v>291861</v>
      </c>
      <c r="ID36" s="179">
        <v>85013</v>
      </c>
      <c r="IE36" s="179">
        <v>-6940</v>
      </c>
      <c r="IF36" s="150">
        <f t="shared" si="74"/>
        <v>78073</v>
      </c>
      <c r="IG36" s="200"/>
      <c r="IH36" s="200"/>
      <c r="II36" s="206"/>
      <c r="IJ36" s="179"/>
      <c r="IK36" s="179"/>
      <c r="IL36" s="150">
        <f t="shared" si="87"/>
        <v>0</v>
      </c>
      <c r="IM36" s="104">
        <v>406139</v>
      </c>
      <c r="IN36" s="104">
        <v>-21124</v>
      </c>
      <c r="IO36" s="150">
        <f t="shared" si="75"/>
        <v>385015</v>
      </c>
      <c r="IP36" s="179">
        <v>155356</v>
      </c>
      <c r="IQ36" s="179">
        <v>5019</v>
      </c>
      <c r="IR36" s="150">
        <f t="shared" si="76"/>
        <v>160375</v>
      </c>
      <c r="IS36" s="104"/>
      <c r="IT36" s="104"/>
      <c r="IU36" s="150">
        <f t="shared" si="77"/>
        <v>0</v>
      </c>
      <c r="IV36" s="179"/>
      <c r="IW36" s="179"/>
      <c r="IX36" s="150">
        <f t="shared" si="78"/>
        <v>0</v>
      </c>
      <c r="IY36" s="104">
        <v>812779</v>
      </c>
      <c r="IZ36" s="104">
        <v>-46862</v>
      </c>
      <c r="JA36" s="150">
        <f t="shared" si="79"/>
        <v>765917</v>
      </c>
      <c r="JB36" s="179">
        <v>475338</v>
      </c>
      <c r="JC36" s="179">
        <v>-9803</v>
      </c>
      <c r="JD36" s="150">
        <f t="shared" si="80"/>
        <v>465535</v>
      </c>
      <c r="JE36" s="104">
        <v>322067</v>
      </c>
      <c r="JF36" s="161">
        <v>15328</v>
      </c>
      <c r="JG36" s="150">
        <f t="shared" si="81"/>
        <v>337395</v>
      </c>
      <c r="JH36" s="164"/>
      <c r="JI36" s="115"/>
      <c r="JJ36" s="217"/>
      <c r="JK36" s="217"/>
      <c r="JL36" s="217"/>
      <c r="JM36" s="217" t="s">
        <v>478</v>
      </c>
      <c r="JN36" s="217" t="s">
        <v>478</v>
      </c>
      <c r="JO36" s="217"/>
      <c r="JP36" s="217" t="s">
        <v>478</v>
      </c>
      <c r="JQ36" s="217" t="s">
        <v>478</v>
      </c>
      <c r="JR36" s="217" t="s">
        <v>478</v>
      </c>
      <c r="JS36" s="217"/>
      <c r="JT36" s="217" t="s">
        <v>478</v>
      </c>
      <c r="JU36" s="217" t="s">
        <v>478</v>
      </c>
      <c r="JV36" s="217"/>
      <c r="JW36" s="217" t="s">
        <v>478</v>
      </c>
      <c r="JX36" s="217"/>
      <c r="JY36" s="217"/>
      <c r="JZ36" s="217"/>
      <c r="KA36" s="217" t="s">
        <v>478</v>
      </c>
      <c r="KB36" s="217" t="s">
        <v>478</v>
      </c>
      <c r="KC36" s="217"/>
      <c r="KD36" s="217" t="s">
        <v>478</v>
      </c>
      <c r="KE36" s="217" t="s">
        <v>478</v>
      </c>
      <c r="KF36" s="217" t="s">
        <v>478</v>
      </c>
      <c r="KG36" s="217" t="s">
        <v>478</v>
      </c>
      <c r="KH36" s="217" t="s">
        <v>478</v>
      </c>
      <c r="KI36" s="217"/>
      <c r="KJ36" s="217"/>
      <c r="KK36" s="217"/>
      <c r="KL36" s="217"/>
      <c r="KM36" s="217"/>
      <c r="KN36" s="217"/>
      <c r="KO36" s="217"/>
      <c r="KP36" s="217"/>
      <c r="KQ36" s="217"/>
      <c r="KR36" s="217"/>
      <c r="KS36" s="217" t="s">
        <v>478</v>
      </c>
      <c r="KT36" s="217"/>
      <c r="KU36" s="217" t="s">
        <v>478</v>
      </c>
      <c r="KV36" s="217" t="s">
        <v>478</v>
      </c>
      <c r="KW36" s="217"/>
      <c r="KX36" s="217"/>
      <c r="KY36" s="217"/>
      <c r="KZ36" s="217"/>
      <c r="LA36" s="217" t="s">
        <v>478</v>
      </c>
      <c r="LB36" s="217"/>
      <c r="LC36" s="217" t="s">
        <v>478</v>
      </c>
      <c r="LD36" s="217"/>
      <c r="LE36" s="217"/>
      <c r="LF36" s="217" t="s">
        <v>478</v>
      </c>
      <c r="LG36" s="217"/>
      <c r="LH36" s="217"/>
      <c r="LI36" s="217"/>
      <c r="LJ36" s="217" t="s">
        <v>478</v>
      </c>
      <c r="LK36" s="217" t="s">
        <v>478</v>
      </c>
      <c r="LL36" s="217" t="s">
        <v>478</v>
      </c>
      <c r="LM36" s="217" t="s">
        <v>478</v>
      </c>
      <c r="LN36" s="217"/>
      <c r="LO36" s="217" t="s">
        <v>478</v>
      </c>
      <c r="LP36" s="217" t="s">
        <v>478</v>
      </c>
      <c r="LQ36" s="217" t="s">
        <v>478</v>
      </c>
      <c r="LR36" s="217" t="s">
        <v>478</v>
      </c>
      <c r="LS36" s="217"/>
      <c r="LT36" s="217"/>
      <c r="LU36" s="217"/>
      <c r="LV36" s="217" t="s">
        <v>478</v>
      </c>
      <c r="LW36" s="217"/>
      <c r="LX36" s="217" t="s">
        <v>478</v>
      </c>
      <c r="LY36" s="217" t="s">
        <v>478</v>
      </c>
      <c r="LZ36" s="217" t="s">
        <v>478</v>
      </c>
      <c r="MA36" s="217"/>
      <c r="MB36" s="217" t="s">
        <v>478</v>
      </c>
      <c r="MC36" s="217"/>
      <c r="MD36" s="217" t="s">
        <v>478</v>
      </c>
      <c r="ME36" s="217" t="s">
        <v>478</v>
      </c>
      <c r="MF36" s="217"/>
      <c r="MG36" s="217" t="s">
        <v>478</v>
      </c>
      <c r="MH36" s="217" t="s">
        <v>478</v>
      </c>
      <c r="MI36" s="217" t="s">
        <v>478</v>
      </c>
      <c r="MJ36" s="217"/>
      <c r="MK36" s="217" t="s">
        <v>478</v>
      </c>
      <c r="ML36" s="217" t="s">
        <v>478</v>
      </c>
      <c r="MM36" s="217"/>
      <c r="MN36" s="217"/>
      <c r="MO36" s="217" t="s">
        <v>478</v>
      </c>
      <c r="MP36" s="217" t="s">
        <v>478</v>
      </c>
      <c r="MQ36" s="217" t="s">
        <v>478</v>
      </c>
      <c r="MR36" s="128">
        <f>(COUNTIF(JJ36:MQ36,MQ64)/53)</f>
        <v>0</v>
      </c>
    </row>
    <row r="37" spans="1:358" ht="15">
      <c r="A37" s="137" t="s">
        <v>438</v>
      </c>
      <c r="B37" s="141">
        <v>128010</v>
      </c>
      <c r="C37" s="144">
        <v>800</v>
      </c>
      <c r="D37" s="139" t="s">
        <v>477</v>
      </c>
      <c r="E37" s="139" t="s">
        <v>26</v>
      </c>
      <c r="F37" s="140">
        <v>43371</v>
      </c>
      <c r="G37" s="125"/>
      <c r="H37" s="125"/>
      <c r="I37" s="125">
        <f t="shared" si="2"/>
        <v>0</v>
      </c>
      <c r="J37" s="151"/>
      <c r="K37" s="151"/>
      <c r="L37" s="150">
        <f t="shared" si="3"/>
        <v>0</v>
      </c>
      <c r="M37" s="125"/>
      <c r="N37" s="125"/>
      <c r="O37" s="150">
        <f t="shared" si="82"/>
        <v>0</v>
      </c>
      <c r="P37" s="151"/>
      <c r="Q37" s="151"/>
      <c r="R37" s="150">
        <f t="shared" si="83"/>
        <v>0</v>
      </c>
      <c r="S37" s="125"/>
      <c r="T37" s="125"/>
      <c r="U37" s="150">
        <f t="shared" si="4"/>
        <v>0</v>
      </c>
      <c r="V37" s="151"/>
      <c r="W37" s="151"/>
      <c r="X37" s="150">
        <f t="shared" si="5"/>
        <v>0</v>
      </c>
      <c r="Y37" s="125"/>
      <c r="Z37" s="125"/>
      <c r="AA37" s="150">
        <f t="shared" si="6"/>
        <v>0</v>
      </c>
      <c r="AB37" s="151"/>
      <c r="AC37" s="151"/>
      <c r="AD37" s="150">
        <f t="shared" si="7"/>
        <v>0</v>
      </c>
      <c r="AE37" s="125"/>
      <c r="AF37" s="125"/>
      <c r="AG37" s="150">
        <f t="shared" si="8"/>
        <v>0</v>
      </c>
      <c r="AH37" s="151"/>
      <c r="AI37" s="151"/>
      <c r="AJ37" s="150">
        <f t="shared" si="9"/>
        <v>0</v>
      </c>
      <c r="AK37" s="125"/>
      <c r="AL37" s="125"/>
      <c r="AM37" s="150">
        <f t="shared" si="10"/>
        <v>0</v>
      </c>
      <c r="AN37" s="151"/>
      <c r="AO37" s="151"/>
      <c r="AP37" s="150">
        <f t="shared" si="11"/>
        <v>0</v>
      </c>
      <c r="AQ37" s="125"/>
      <c r="AR37" s="125"/>
      <c r="AS37" s="150">
        <f t="shared" si="12"/>
        <v>0</v>
      </c>
      <c r="AT37" s="151"/>
      <c r="AU37" s="151"/>
      <c r="AV37" s="150">
        <f t="shared" si="13"/>
        <v>0</v>
      </c>
      <c r="AW37" s="125"/>
      <c r="AX37" s="125"/>
      <c r="AY37" s="150">
        <f t="shared" si="14"/>
        <v>0</v>
      </c>
      <c r="AZ37" s="151"/>
      <c r="BA37" s="151"/>
      <c r="BB37" s="150">
        <f t="shared" si="15"/>
        <v>0</v>
      </c>
      <c r="BC37" s="125"/>
      <c r="BD37" s="125"/>
      <c r="BE37" s="150">
        <f t="shared" si="16"/>
        <v>0</v>
      </c>
      <c r="BF37" s="151"/>
      <c r="BG37" s="151"/>
      <c r="BH37" s="150">
        <f t="shared" si="17"/>
        <v>0</v>
      </c>
      <c r="BI37" s="125"/>
      <c r="BJ37" s="125"/>
      <c r="BK37" s="150">
        <f t="shared" si="18"/>
        <v>0</v>
      </c>
      <c r="BL37" s="151"/>
      <c r="BM37" s="151"/>
      <c r="BN37" s="150">
        <f t="shared" si="19"/>
        <v>0</v>
      </c>
      <c r="BO37" s="125"/>
      <c r="BP37" s="125"/>
      <c r="BQ37" s="150">
        <f t="shared" si="20"/>
        <v>0</v>
      </c>
      <c r="BR37" s="151"/>
      <c r="BS37" s="151"/>
      <c r="BT37" s="150">
        <f t="shared" si="21"/>
        <v>0</v>
      </c>
      <c r="BU37" s="125"/>
      <c r="BV37" s="125"/>
      <c r="BW37" s="150">
        <f t="shared" si="22"/>
        <v>0</v>
      </c>
      <c r="BX37" s="151"/>
      <c r="BY37" s="151"/>
      <c r="BZ37" s="150">
        <f t="shared" si="23"/>
        <v>0</v>
      </c>
      <c r="CA37" s="125"/>
      <c r="CB37" s="125"/>
      <c r="CC37" s="150">
        <f t="shared" si="24"/>
        <v>0</v>
      </c>
      <c r="CD37" s="151"/>
      <c r="CE37" s="151"/>
      <c r="CF37" s="150">
        <f t="shared" si="25"/>
        <v>0</v>
      </c>
      <c r="CG37" s="125"/>
      <c r="CH37" s="125"/>
      <c r="CI37" s="150">
        <f t="shared" si="26"/>
        <v>0</v>
      </c>
      <c r="CJ37" s="151"/>
      <c r="CK37" s="151"/>
      <c r="CL37" s="150">
        <f t="shared" si="27"/>
        <v>0</v>
      </c>
      <c r="CM37" s="125"/>
      <c r="CN37" s="125"/>
      <c r="CO37" s="150">
        <f t="shared" si="28"/>
        <v>0</v>
      </c>
      <c r="CP37" s="151"/>
      <c r="CQ37" s="151"/>
      <c r="CR37" s="150">
        <f t="shared" si="29"/>
        <v>0</v>
      </c>
      <c r="CS37" s="125"/>
      <c r="CT37" s="125"/>
      <c r="CU37" s="150">
        <f t="shared" si="30"/>
        <v>0</v>
      </c>
      <c r="CV37" s="151"/>
      <c r="CW37" s="151"/>
      <c r="CX37" s="150">
        <f t="shared" si="31"/>
        <v>0</v>
      </c>
      <c r="CY37" s="125"/>
      <c r="CZ37" s="125"/>
      <c r="DA37" s="150">
        <f t="shared" si="32"/>
        <v>0</v>
      </c>
      <c r="DB37" s="151"/>
      <c r="DC37" s="151"/>
      <c r="DD37" s="150">
        <f t="shared" si="84"/>
        <v>0</v>
      </c>
      <c r="DE37" s="125"/>
      <c r="DF37" s="125"/>
      <c r="DG37" s="150">
        <f t="shared" si="33"/>
        <v>0</v>
      </c>
      <c r="DH37" s="151"/>
      <c r="DI37" s="151"/>
      <c r="DJ37" s="150">
        <f t="shared" si="34"/>
        <v>0</v>
      </c>
      <c r="DK37" s="125"/>
      <c r="DL37" s="125"/>
      <c r="DM37" s="150">
        <f t="shared" si="35"/>
        <v>0</v>
      </c>
      <c r="DN37" s="151"/>
      <c r="DO37" s="151"/>
      <c r="DP37" s="150">
        <f t="shared" si="36"/>
        <v>0</v>
      </c>
      <c r="DQ37" s="125"/>
      <c r="DR37" s="125"/>
      <c r="DS37" s="150">
        <f t="shared" si="37"/>
        <v>0</v>
      </c>
      <c r="DT37" s="151"/>
      <c r="DU37" s="151"/>
      <c r="DV37" s="150">
        <f t="shared" si="38"/>
        <v>0</v>
      </c>
      <c r="DW37" s="125"/>
      <c r="DX37" s="125"/>
      <c r="DY37" s="150">
        <f t="shared" si="85"/>
        <v>0</v>
      </c>
      <c r="DZ37" s="151"/>
      <c r="EA37" s="151"/>
      <c r="EB37" s="150">
        <f t="shared" si="39"/>
        <v>0</v>
      </c>
      <c r="EC37" s="125"/>
      <c r="ED37" s="125"/>
      <c r="EE37" s="150">
        <f t="shared" si="40"/>
        <v>0</v>
      </c>
      <c r="EF37" s="151"/>
      <c r="EG37" s="151"/>
      <c r="EH37" s="150">
        <f t="shared" si="41"/>
        <v>0</v>
      </c>
      <c r="EI37" s="125"/>
      <c r="EJ37" s="125"/>
      <c r="EK37" s="150">
        <f t="shared" si="42"/>
        <v>0</v>
      </c>
      <c r="EL37" s="151"/>
      <c r="EM37" s="151"/>
      <c r="EN37" s="150">
        <f t="shared" si="43"/>
        <v>0</v>
      </c>
      <c r="EO37" s="125"/>
      <c r="EP37" s="125"/>
      <c r="EQ37" s="150">
        <f t="shared" si="44"/>
        <v>0</v>
      </c>
      <c r="ER37" s="151"/>
      <c r="ES37" s="151"/>
      <c r="ET37" s="150">
        <f t="shared" si="45"/>
        <v>0</v>
      </c>
      <c r="EU37" s="125">
        <v>142026</v>
      </c>
      <c r="EV37" s="125"/>
      <c r="EW37" s="150">
        <f t="shared" si="46"/>
        <v>142026</v>
      </c>
      <c r="EX37" s="151"/>
      <c r="EY37" s="151"/>
      <c r="EZ37" s="150">
        <f t="shared" si="47"/>
        <v>0</v>
      </c>
      <c r="FA37" s="125"/>
      <c r="FB37" s="125"/>
      <c r="FC37" s="150">
        <f t="shared" si="48"/>
        <v>0</v>
      </c>
      <c r="FD37" s="151"/>
      <c r="FE37" s="151"/>
      <c r="FF37" s="150">
        <f t="shared" si="49"/>
        <v>0</v>
      </c>
      <c r="FG37" s="125"/>
      <c r="FH37" s="125"/>
      <c r="FI37" s="150">
        <f t="shared" si="50"/>
        <v>0</v>
      </c>
      <c r="FJ37" s="151"/>
      <c r="FK37" s="151"/>
      <c r="FL37" s="150">
        <f t="shared" si="51"/>
        <v>0</v>
      </c>
      <c r="FM37" s="125"/>
      <c r="FN37" s="125"/>
      <c r="FO37" s="150">
        <f t="shared" si="52"/>
        <v>0</v>
      </c>
      <c r="FP37" s="151"/>
      <c r="FQ37" s="151"/>
      <c r="FR37" s="150">
        <f t="shared" si="53"/>
        <v>0</v>
      </c>
      <c r="FS37" s="125"/>
      <c r="FT37" s="125"/>
      <c r="FU37" s="150">
        <f t="shared" si="54"/>
        <v>0</v>
      </c>
      <c r="FV37" s="151"/>
      <c r="FW37" s="151"/>
      <c r="FX37" s="150">
        <f t="shared" si="55"/>
        <v>0</v>
      </c>
      <c r="FY37" s="125"/>
      <c r="FZ37" s="125"/>
      <c r="GA37" s="150">
        <f t="shared" si="56"/>
        <v>0</v>
      </c>
      <c r="GB37" s="151"/>
      <c r="GC37" s="151"/>
      <c r="GD37" s="150">
        <f t="shared" si="57"/>
        <v>0</v>
      </c>
      <c r="GE37" s="125"/>
      <c r="GF37" s="125"/>
      <c r="GG37" s="150">
        <f t="shared" si="58"/>
        <v>0</v>
      </c>
      <c r="GH37" s="151"/>
      <c r="GI37" s="151"/>
      <c r="GJ37" s="150">
        <f t="shared" si="59"/>
        <v>0</v>
      </c>
      <c r="GK37" s="125"/>
      <c r="GL37" s="125"/>
      <c r="GM37" s="150">
        <f t="shared" si="60"/>
        <v>0</v>
      </c>
      <c r="GN37" s="151"/>
      <c r="GO37" s="151"/>
      <c r="GP37" s="150">
        <f t="shared" si="61"/>
        <v>0</v>
      </c>
      <c r="GQ37" s="125"/>
      <c r="GR37" s="125"/>
      <c r="GS37" s="150">
        <f t="shared" si="62"/>
        <v>0</v>
      </c>
      <c r="GT37" s="151"/>
      <c r="GU37" s="151"/>
      <c r="GV37" s="150">
        <f t="shared" si="63"/>
        <v>0</v>
      </c>
      <c r="GW37" s="125"/>
      <c r="GX37" s="125"/>
      <c r="GY37" s="150">
        <f t="shared" si="86"/>
        <v>0</v>
      </c>
      <c r="GZ37" s="151"/>
      <c r="HA37" s="151"/>
      <c r="HB37" s="150">
        <f t="shared" si="64"/>
        <v>0</v>
      </c>
      <c r="HC37" s="125"/>
      <c r="HD37" s="125"/>
      <c r="HE37" s="150">
        <f t="shared" si="65"/>
        <v>0</v>
      </c>
      <c r="HF37" s="151"/>
      <c r="HG37" s="151"/>
      <c r="HH37" s="150">
        <f t="shared" si="66"/>
        <v>0</v>
      </c>
      <c r="HI37" s="125"/>
      <c r="HJ37" s="125"/>
      <c r="HK37" s="150">
        <f t="shared" si="67"/>
        <v>0</v>
      </c>
      <c r="HL37" s="151"/>
      <c r="HM37" s="151"/>
      <c r="HN37" s="150">
        <f t="shared" si="68"/>
        <v>0</v>
      </c>
      <c r="HO37" s="125"/>
      <c r="HP37" s="125"/>
      <c r="HQ37" s="150">
        <f t="shared" si="69"/>
        <v>0</v>
      </c>
      <c r="HR37" s="151"/>
      <c r="HS37" s="151"/>
      <c r="HT37" s="150">
        <f t="shared" si="70"/>
        <v>0</v>
      </c>
      <c r="HU37" s="125"/>
      <c r="HV37" s="125"/>
      <c r="HW37" s="150">
        <f t="shared" si="71"/>
        <v>0</v>
      </c>
      <c r="HX37" s="151"/>
      <c r="HY37" s="151"/>
      <c r="HZ37" s="150">
        <f t="shared" si="72"/>
        <v>0</v>
      </c>
      <c r="IA37" s="125"/>
      <c r="IB37" s="125"/>
      <c r="IC37" s="150">
        <f t="shared" si="73"/>
        <v>0</v>
      </c>
      <c r="ID37" s="151"/>
      <c r="IE37" s="151"/>
      <c r="IF37" s="150">
        <f t="shared" si="74"/>
        <v>0</v>
      </c>
      <c r="IG37" s="206"/>
      <c r="IH37" s="206"/>
      <c r="II37" s="206"/>
      <c r="IJ37" s="151"/>
      <c r="IK37" s="151"/>
      <c r="IL37" s="150">
        <f t="shared" si="87"/>
        <v>0</v>
      </c>
      <c r="IM37" s="125"/>
      <c r="IN37" s="125"/>
      <c r="IO37" s="150">
        <f t="shared" si="75"/>
        <v>0</v>
      </c>
      <c r="IP37" s="151"/>
      <c r="IQ37" s="151"/>
      <c r="IR37" s="150">
        <f t="shared" si="76"/>
        <v>0</v>
      </c>
      <c r="IS37" s="125"/>
      <c r="IT37" s="125"/>
      <c r="IU37" s="150">
        <f t="shared" si="77"/>
        <v>0</v>
      </c>
      <c r="IV37" s="151"/>
      <c r="IW37" s="151"/>
      <c r="IX37" s="150">
        <f t="shared" si="78"/>
        <v>0</v>
      </c>
      <c r="IY37" s="125"/>
      <c r="IZ37" s="125"/>
      <c r="JA37" s="150">
        <f t="shared" si="79"/>
        <v>0</v>
      </c>
      <c r="JB37" s="151"/>
      <c r="JC37" s="151"/>
      <c r="JD37" s="150">
        <f t="shared" si="80"/>
        <v>0</v>
      </c>
      <c r="JE37" s="125"/>
      <c r="JF37" s="125"/>
      <c r="JG37" s="150">
        <f t="shared" si="81"/>
        <v>0</v>
      </c>
      <c r="JH37" s="164"/>
      <c r="JI37" s="115"/>
      <c r="JJ37" s="216"/>
      <c r="JK37" s="216"/>
      <c r="JL37" s="216"/>
      <c r="JM37" s="216"/>
      <c r="JO37" s="216"/>
      <c r="JP37" s="216"/>
      <c r="JQ37" s="216"/>
      <c r="JR37" s="216"/>
      <c r="JS37" s="216"/>
      <c r="JT37" s="216"/>
      <c r="JU37" s="216"/>
      <c r="JV37" s="216"/>
      <c r="JW37" s="216"/>
      <c r="JX37" s="216"/>
      <c r="JY37" s="216"/>
      <c r="JZ37" s="216"/>
      <c r="KA37" s="216"/>
      <c r="KB37" s="216"/>
      <c r="KC37" s="216"/>
      <c r="KD37" s="216"/>
      <c r="KE37" s="216"/>
      <c r="KF37" s="216"/>
      <c r="KG37" s="216"/>
      <c r="KH37" s="216"/>
      <c r="KI37" s="216"/>
      <c r="KJ37" s="216"/>
      <c r="KK37" s="216"/>
      <c r="KL37" s="216"/>
      <c r="KM37" s="216"/>
      <c r="KN37" s="216"/>
      <c r="KO37" s="216"/>
      <c r="KP37" s="216"/>
      <c r="KQ37" s="216"/>
      <c r="KR37" s="216"/>
      <c r="KS37" s="216"/>
      <c r="KT37" s="216"/>
      <c r="KU37" s="216"/>
      <c r="KV37" s="216"/>
      <c r="KW37" s="216"/>
      <c r="KX37" s="216"/>
      <c r="KY37" s="216"/>
      <c r="KZ37" s="216"/>
      <c r="LA37" s="216"/>
      <c r="LB37" s="216"/>
      <c r="LC37" s="216"/>
      <c r="LD37" s="216"/>
      <c r="LE37" s="216"/>
      <c r="LF37" s="216"/>
      <c r="LG37" s="216"/>
      <c r="LH37" s="216"/>
      <c r="LI37" s="216"/>
      <c r="LJ37" s="216"/>
      <c r="LK37" s="216"/>
      <c r="LL37" s="216"/>
      <c r="LM37" s="216"/>
      <c r="LN37" s="216"/>
      <c r="LO37" s="216"/>
      <c r="LP37" s="216"/>
      <c r="LQ37" s="216"/>
      <c r="LR37" s="216"/>
      <c r="LS37" s="216"/>
      <c r="LT37" s="216"/>
      <c r="LU37" s="216"/>
      <c r="LV37" s="216"/>
      <c r="LW37" s="216"/>
      <c r="LX37" s="216"/>
      <c r="LY37" s="216"/>
      <c r="LZ37" s="216"/>
      <c r="MA37" s="216"/>
      <c r="MB37" s="216"/>
      <c r="MC37" s="216"/>
      <c r="MD37" s="216"/>
      <c r="ME37" s="216"/>
      <c r="MF37" s="216"/>
      <c r="MG37" s="216"/>
      <c r="MH37" s="216"/>
      <c r="MI37" s="216"/>
      <c r="MJ37" s="216"/>
      <c r="MK37" s="216"/>
      <c r="ML37" s="216"/>
      <c r="MM37" s="216"/>
      <c r="MN37" s="216"/>
      <c r="MO37" s="216"/>
      <c r="MP37" s="216"/>
      <c r="MQ37" s="216"/>
      <c r="MR37" s="128">
        <f>1-(COUNTIF(JJ37:MQ37,MQ50)/87)-(COUNTIF(JJ37:MQ37,MQ51)/87)</f>
        <v>1</v>
      </c>
      <c r="MS37" s="127"/>
      <c r="MT37" s="127"/>
    </row>
    <row r="38" spans="1:358" ht="30">
      <c r="A38" s="248" t="s">
        <v>481</v>
      </c>
      <c r="B38" s="252">
        <v>159220</v>
      </c>
      <c r="C38" s="249">
        <v>700</v>
      </c>
      <c r="D38" s="250" t="s">
        <v>482</v>
      </c>
      <c r="E38" s="250"/>
      <c r="F38" s="226" t="s">
        <v>483</v>
      </c>
      <c r="G38" s="125"/>
      <c r="H38" s="125"/>
      <c r="I38" s="125">
        <f t="shared" si="2"/>
        <v>0</v>
      </c>
      <c r="J38" s="151"/>
      <c r="K38" s="151"/>
      <c r="L38" s="150">
        <f t="shared" si="3"/>
        <v>0</v>
      </c>
      <c r="M38" s="125"/>
      <c r="N38" s="125"/>
      <c r="O38" s="125"/>
      <c r="P38" s="151"/>
      <c r="Q38" s="151"/>
      <c r="R38" s="150"/>
      <c r="S38" s="125"/>
      <c r="T38" s="125"/>
      <c r="U38" s="150">
        <f t="shared" si="4"/>
        <v>0</v>
      </c>
      <c r="V38" s="151"/>
      <c r="W38" s="151"/>
      <c r="X38" s="150"/>
      <c r="Y38" s="125"/>
      <c r="Z38" s="125"/>
      <c r="AA38" s="150">
        <f t="shared" si="6"/>
        <v>0</v>
      </c>
      <c r="AB38" s="151"/>
      <c r="AC38" s="151"/>
      <c r="AD38" s="150">
        <f t="shared" si="7"/>
        <v>0</v>
      </c>
      <c r="AE38" s="125"/>
      <c r="AF38" s="125"/>
      <c r="AG38" s="150">
        <f t="shared" si="8"/>
        <v>0</v>
      </c>
      <c r="AH38" s="151"/>
      <c r="AI38" s="151"/>
      <c r="AJ38" s="150">
        <f t="shared" si="9"/>
        <v>0</v>
      </c>
      <c r="AK38" s="125"/>
      <c r="AL38" s="125"/>
      <c r="AM38" s="150">
        <f t="shared" si="10"/>
        <v>0</v>
      </c>
      <c r="AN38" s="151"/>
      <c r="AO38" s="151"/>
      <c r="AP38" s="150">
        <f t="shared" si="11"/>
        <v>0</v>
      </c>
      <c r="AQ38" s="125"/>
      <c r="AR38" s="125"/>
      <c r="AS38" s="150">
        <f t="shared" si="12"/>
        <v>0</v>
      </c>
      <c r="AT38" s="151"/>
      <c r="AU38" s="151"/>
      <c r="AV38" s="150">
        <f t="shared" si="13"/>
        <v>0</v>
      </c>
      <c r="AW38" s="125"/>
      <c r="AX38" s="125"/>
      <c r="AY38" s="150">
        <f t="shared" si="14"/>
        <v>0</v>
      </c>
      <c r="AZ38" s="151"/>
      <c r="BA38" s="151"/>
      <c r="BB38" s="150">
        <f t="shared" si="15"/>
        <v>0</v>
      </c>
      <c r="BC38" s="125"/>
      <c r="BD38" s="125"/>
      <c r="BE38" s="150">
        <f t="shared" si="16"/>
        <v>0</v>
      </c>
      <c r="BF38" s="151"/>
      <c r="BG38" s="151"/>
      <c r="BH38" s="150">
        <f t="shared" si="17"/>
        <v>0</v>
      </c>
      <c r="BI38" s="125"/>
      <c r="BJ38" s="125"/>
      <c r="BK38" s="150">
        <f t="shared" si="18"/>
        <v>0</v>
      </c>
      <c r="BL38" s="151"/>
      <c r="BM38" s="151"/>
      <c r="BN38" s="150">
        <f t="shared" si="19"/>
        <v>0</v>
      </c>
      <c r="BO38" s="125"/>
      <c r="BP38" s="125"/>
      <c r="BQ38" s="150">
        <f t="shared" si="20"/>
        <v>0</v>
      </c>
      <c r="BR38" s="151"/>
      <c r="BS38" s="151"/>
      <c r="BT38" s="150">
        <f t="shared" si="21"/>
        <v>0</v>
      </c>
      <c r="BU38" s="125"/>
      <c r="BV38" s="125"/>
      <c r="BW38" s="150">
        <f t="shared" si="22"/>
        <v>0</v>
      </c>
      <c r="BX38" s="151"/>
      <c r="BY38" s="151"/>
      <c r="BZ38" s="150">
        <f t="shared" si="23"/>
        <v>0</v>
      </c>
      <c r="CA38" s="125"/>
      <c r="CB38" s="125"/>
      <c r="CC38" s="150">
        <f t="shared" si="24"/>
        <v>0</v>
      </c>
      <c r="CD38" s="151"/>
      <c r="CE38" s="151"/>
      <c r="CF38" s="150">
        <f t="shared" si="25"/>
        <v>0</v>
      </c>
      <c r="CG38" s="125"/>
      <c r="CH38" s="125"/>
      <c r="CI38" s="150">
        <f t="shared" si="26"/>
        <v>0</v>
      </c>
      <c r="CJ38" s="151"/>
      <c r="CK38" s="151"/>
      <c r="CL38" s="150">
        <f t="shared" si="27"/>
        <v>0</v>
      </c>
      <c r="CM38" s="125"/>
      <c r="CN38" s="125"/>
      <c r="CO38" s="150">
        <f t="shared" si="28"/>
        <v>0</v>
      </c>
      <c r="CP38" s="151"/>
      <c r="CQ38" s="151"/>
      <c r="CR38" s="150">
        <f t="shared" si="29"/>
        <v>0</v>
      </c>
      <c r="CS38" s="125"/>
      <c r="CT38" s="125"/>
      <c r="CU38" s="150">
        <f t="shared" si="30"/>
        <v>0</v>
      </c>
      <c r="CV38" s="151"/>
      <c r="CW38" s="151"/>
      <c r="CX38" s="150">
        <f t="shared" si="31"/>
        <v>0</v>
      </c>
      <c r="CY38" s="125"/>
      <c r="CZ38" s="125"/>
      <c r="DA38" s="150">
        <f t="shared" si="32"/>
        <v>0</v>
      </c>
      <c r="DB38" s="151"/>
      <c r="DC38" s="151"/>
      <c r="DD38" s="150">
        <f t="shared" si="84"/>
        <v>0</v>
      </c>
      <c r="DE38" s="125"/>
      <c r="DF38" s="125"/>
      <c r="DG38" s="150">
        <f t="shared" si="33"/>
        <v>0</v>
      </c>
      <c r="DH38" s="151"/>
      <c r="DI38" s="151"/>
      <c r="DJ38" s="150">
        <f t="shared" si="34"/>
        <v>0</v>
      </c>
      <c r="DK38" s="125"/>
      <c r="DL38" s="125"/>
      <c r="DM38" s="150">
        <f t="shared" si="35"/>
        <v>0</v>
      </c>
      <c r="DN38" s="151"/>
      <c r="DO38" s="151"/>
      <c r="DP38" s="150">
        <f t="shared" si="36"/>
        <v>0</v>
      </c>
      <c r="DQ38" s="125"/>
      <c r="DR38" s="125"/>
      <c r="DS38" s="150">
        <f t="shared" si="37"/>
        <v>0</v>
      </c>
      <c r="DT38" s="151"/>
      <c r="DU38" s="151"/>
      <c r="DV38" s="150">
        <f t="shared" si="38"/>
        <v>0</v>
      </c>
      <c r="DW38" s="125"/>
      <c r="DX38" s="125"/>
      <c r="DY38" s="150">
        <f t="shared" si="85"/>
        <v>0</v>
      </c>
      <c r="DZ38" s="151"/>
      <c r="EA38" s="151"/>
      <c r="EB38" s="150">
        <f t="shared" si="39"/>
        <v>0</v>
      </c>
      <c r="EC38" s="125"/>
      <c r="ED38" s="125"/>
      <c r="EE38" s="150">
        <f t="shared" si="40"/>
        <v>0</v>
      </c>
      <c r="EF38" s="151"/>
      <c r="EG38" s="151"/>
      <c r="EH38" s="150">
        <f t="shared" si="41"/>
        <v>0</v>
      </c>
      <c r="EI38" s="125"/>
      <c r="EJ38" s="125"/>
      <c r="EK38" s="150">
        <f t="shared" si="42"/>
        <v>0</v>
      </c>
      <c r="EL38" s="151"/>
      <c r="EM38" s="151"/>
      <c r="EN38" s="150">
        <f t="shared" si="43"/>
        <v>0</v>
      </c>
      <c r="EO38" s="125"/>
      <c r="EP38" s="125"/>
      <c r="EQ38" s="150">
        <f t="shared" si="44"/>
        <v>0</v>
      </c>
      <c r="ER38" s="151"/>
      <c r="ES38" s="151"/>
      <c r="ET38" s="150">
        <f t="shared" si="45"/>
        <v>0</v>
      </c>
      <c r="EU38" s="125"/>
      <c r="EV38" s="125"/>
      <c r="EW38" s="150">
        <f t="shared" si="46"/>
        <v>0</v>
      </c>
      <c r="EX38" s="151"/>
      <c r="EY38" s="151"/>
      <c r="EZ38" s="150">
        <f t="shared" si="47"/>
        <v>0</v>
      </c>
      <c r="FA38" s="125"/>
      <c r="FB38" s="125"/>
      <c r="FC38" s="150">
        <f t="shared" si="48"/>
        <v>0</v>
      </c>
      <c r="FD38" s="151"/>
      <c r="FE38" s="151"/>
      <c r="FF38" s="150">
        <f t="shared" si="49"/>
        <v>0</v>
      </c>
      <c r="FG38" s="125"/>
      <c r="FH38" s="125"/>
      <c r="FI38" s="150">
        <f t="shared" si="50"/>
        <v>0</v>
      </c>
      <c r="FJ38" s="151"/>
      <c r="FK38" s="151"/>
      <c r="FL38" s="150">
        <f t="shared" si="51"/>
        <v>0</v>
      </c>
      <c r="FM38" s="125"/>
      <c r="FN38" s="125"/>
      <c r="FO38" s="150">
        <f t="shared" si="52"/>
        <v>0</v>
      </c>
      <c r="FP38" s="151"/>
      <c r="FQ38" s="151"/>
      <c r="FR38" s="150">
        <f t="shared" si="53"/>
        <v>0</v>
      </c>
      <c r="FS38" s="125"/>
      <c r="FT38" s="125"/>
      <c r="FU38" s="150">
        <f t="shared" si="54"/>
        <v>0</v>
      </c>
      <c r="FV38" s="151"/>
      <c r="FW38" s="151"/>
      <c r="FX38" s="150">
        <f t="shared" si="55"/>
        <v>0</v>
      </c>
      <c r="FY38" s="125"/>
      <c r="FZ38" s="125"/>
      <c r="GA38" s="150">
        <f t="shared" si="56"/>
        <v>0</v>
      </c>
      <c r="GB38" s="151"/>
      <c r="GC38" s="151"/>
      <c r="GD38" s="150">
        <f t="shared" si="57"/>
        <v>0</v>
      </c>
      <c r="GE38" s="125"/>
      <c r="GF38" s="125"/>
      <c r="GG38" s="150">
        <f t="shared" si="58"/>
        <v>0</v>
      </c>
      <c r="GH38" s="151"/>
      <c r="GI38" s="151"/>
      <c r="GJ38" s="150">
        <f t="shared" si="59"/>
        <v>0</v>
      </c>
      <c r="GK38" s="125"/>
      <c r="GL38" s="125"/>
      <c r="GM38" s="150">
        <f t="shared" si="60"/>
        <v>0</v>
      </c>
      <c r="GN38" s="151"/>
      <c r="GO38" s="151"/>
      <c r="GP38" s="150">
        <f t="shared" si="61"/>
        <v>0</v>
      </c>
      <c r="GQ38" s="125"/>
      <c r="GR38" s="125"/>
      <c r="GS38" s="150">
        <f t="shared" si="62"/>
        <v>0</v>
      </c>
      <c r="GT38" s="151"/>
      <c r="GU38" s="151"/>
      <c r="GV38" s="150">
        <f t="shared" si="63"/>
        <v>0</v>
      </c>
      <c r="GW38" s="125"/>
      <c r="GX38" s="125"/>
      <c r="GY38" s="150">
        <f t="shared" si="86"/>
        <v>0</v>
      </c>
      <c r="GZ38" s="151"/>
      <c r="HA38" s="151"/>
      <c r="HB38" s="150">
        <f t="shared" si="64"/>
        <v>0</v>
      </c>
      <c r="HC38" s="125"/>
      <c r="HD38" s="125"/>
      <c r="HE38" s="150">
        <f t="shared" si="65"/>
        <v>0</v>
      </c>
      <c r="HF38" s="151"/>
      <c r="HG38" s="151"/>
      <c r="HH38" s="150">
        <f t="shared" si="66"/>
        <v>0</v>
      </c>
      <c r="HI38" s="125"/>
      <c r="HJ38" s="125"/>
      <c r="HK38" s="150">
        <f t="shared" si="67"/>
        <v>0</v>
      </c>
      <c r="HL38" s="151"/>
      <c r="HM38" s="151"/>
      <c r="HN38" s="150">
        <f t="shared" si="68"/>
        <v>0</v>
      </c>
      <c r="HO38" s="125"/>
      <c r="HP38" s="125"/>
      <c r="HQ38" s="150">
        <f t="shared" si="69"/>
        <v>0</v>
      </c>
      <c r="HR38" s="151"/>
      <c r="HS38" s="151"/>
      <c r="HT38" s="150">
        <f t="shared" si="70"/>
        <v>0</v>
      </c>
      <c r="HU38" s="125"/>
      <c r="HV38" s="125"/>
      <c r="HW38" s="150">
        <f t="shared" si="71"/>
        <v>0</v>
      </c>
      <c r="HX38" s="151"/>
      <c r="HY38" s="151"/>
      <c r="HZ38" s="150">
        <f t="shared" si="72"/>
        <v>0</v>
      </c>
      <c r="IA38" s="125"/>
      <c r="IB38" s="125"/>
      <c r="IC38" s="150">
        <f t="shared" si="73"/>
        <v>0</v>
      </c>
      <c r="ID38" s="151"/>
      <c r="IE38" s="151"/>
      <c r="IF38" s="150">
        <f t="shared" si="74"/>
        <v>0</v>
      </c>
      <c r="IG38" s="206"/>
      <c r="IH38" s="206"/>
      <c r="II38" s="206"/>
      <c r="IJ38" s="151"/>
      <c r="IK38" s="151"/>
      <c r="IL38" s="150">
        <f t="shared" si="87"/>
        <v>0</v>
      </c>
      <c r="IM38" s="125"/>
      <c r="IN38" s="125"/>
      <c r="IO38" s="150">
        <f t="shared" si="75"/>
        <v>0</v>
      </c>
      <c r="IP38" s="151"/>
      <c r="IQ38" s="151"/>
      <c r="IR38" s="150">
        <f t="shared" si="76"/>
        <v>0</v>
      </c>
      <c r="IS38" s="125"/>
      <c r="IT38" s="125"/>
      <c r="IU38" s="150">
        <f t="shared" si="77"/>
        <v>0</v>
      </c>
      <c r="IV38" s="151"/>
      <c r="IW38" s="151"/>
      <c r="IX38" s="150">
        <f t="shared" si="78"/>
        <v>0</v>
      </c>
      <c r="IY38" s="125"/>
      <c r="IZ38" s="125"/>
      <c r="JA38" s="150">
        <f t="shared" si="79"/>
        <v>0</v>
      </c>
      <c r="JB38" s="151"/>
      <c r="JC38" s="151"/>
      <c r="JD38" s="150">
        <f t="shared" si="80"/>
        <v>0</v>
      </c>
      <c r="JE38" s="125"/>
      <c r="JF38" s="125"/>
      <c r="JG38" s="150">
        <f t="shared" si="81"/>
        <v>0</v>
      </c>
      <c r="JH38" s="164"/>
      <c r="JI38" s="115"/>
      <c r="JJ38" s="216"/>
      <c r="JK38" s="216"/>
      <c r="JL38" s="216"/>
      <c r="JM38" s="216"/>
      <c r="JO38" s="216"/>
      <c r="JP38" s="216"/>
      <c r="JQ38" s="216"/>
      <c r="JR38" s="216"/>
      <c r="JS38" s="216"/>
      <c r="JT38" s="216"/>
      <c r="JU38" s="216"/>
      <c r="JV38" s="216"/>
      <c r="JW38" s="216"/>
      <c r="JX38" s="216"/>
      <c r="JY38" s="216"/>
      <c r="JZ38" s="216"/>
      <c r="KA38" s="216"/>
      <c r="KB38" s="216"/>
      <c r="KC38" s="216"/>
      <c r="KD38" s="216"/>
      <c r="KE38" s="216"/>
      <c r="KF38" s="216"/>
      <c r="KG38" s="216"/>
      <c r="KH38" s="216"/>
      <c r="KI38" s="216"/>
      <c r="KJ38" s="216"/>
      <c r="KK38" s="216"/>
      <c r="KL38" s="216"/>
      <c r="KM38" s="216"/>
      <c r="KN38" s="216"/>
      <c r="KO38" s="216"/>
      <c r="KP38" s="216"/>
      <c r="KQ38" s="216"/>
      <c r="KR38" s="216"/>
      <c r="KS38" s="216"/>
      <c r="KT38" s="216"/>
      <c r="KU38" s="216"/>
      <c r="KV38" s="216"/>
      <c r="KW38" s="216"/>
      <c r="KX38" s="216"/>
      <c r="KY38" s="216"/>
      <c r="KZ38" s="216"/>
      <c r="LA38" s="216"/>
      <c r="LB38" s="216"/>
      <c r="LC38" s="216"/>
      <c r="LD38" s="216"/>
      <c r="LE38" s="216"/>
      <c r="LF38" s="216"/>
      <c r="LG38" s="216"/>
      <c r="LH38" s="216"/>
      <c r="LI38" s="216"/>
      <c r="LJ38" s="216"/>
      <c r="LK38" s="216"/>
      <c r="LL38" s="216"/>
      <c r="LM38" s="216"/>
      <c r="LN38" s="216"/>
      <c r="LO38" s="216"/>
      <c r="LP38" s="216"/>
      <c r="LQ38" s="216"/>
      <c r="LR38" s="216"/>
      <c r="LS38" s="216"/>
      <c r="LT38" s="216"/>
      <c r="LU38" s="216"/>
      <c r="LV38" s="216"/>
      <c r="LW38" s="216"/>
      <c r="LX38" s="216"/>
      <c r="LY38" s="216"/>
      <c r="LZ38" s="216"/>
      <c r="MA38" s="216"/>
      <c r="MB38" s="216"/>
      <c r="MC38" s="216"/>
      <c r="MD38" s="216"/>
      <c r="ME38" s="216"/>
      <c r="MF38" s="216"/>
      <c r="MG38" s="216"/>
      <c r="MH38" s="216"/>
      <c r="MI38" s="216"/>
      <c r="MJ38" s="216"/>
      <c r="MK38" s="216"/>
      <c r="ML38" s="216"/>
      <c r="MM38" s="216"/>
      <c r="MN38" s="216"/>
      <c r="MO38" s="216"/>
      <c r="MP38" s="216"/>
      <c r="MQ38" s="216"/>
      <c r="MR38" s="128">
        <f>1-(COUNTIF(JJ38:MQ38,MQ50)/87)-(COUNTIF(JJ38:MQ38,MQ51)/87)</f>
        <v>1</v>
      </c>
      <c r="MS38" s="127"/>
      <c r="MT38" s="127"/>
    </row>
    <row r="39" spans="1:358" ht="15">
      <c r="A39" s="142"/>
      <c r="B39" s="147"/>
      <c r="C39" s="144"/>
      <c r="D39" s="145"/>
      <c r="E39" s="145"/>
      <c r="F39" s="146"/>
      <c r="G39" s="100"/>
      <c r="H39" s="100"/>
      <c r="I39" s="125">
        <f t="shared" si="2"/>
        <v>0</v>
      </c>
      <c r="J39" s="154"/>
      <c r="K39" s="154"/>
      <c r="L39" s="150">
        <f t="shared" si="3"/>
        <v>0</v>
      </c>
      <c r="M39" s="100"/>
      <c r="N39" s="100"/>
      <c r="O39" s="125"/>
      <c r="P39" s="154"/>
      <c r="Q39" s="154"/>
      <c r="R39" s="150"/>
      <c r="S39" s="100"/>
      <c r="T39" s="100"/>
      <c r="U39" s="125"/>
      <c r="V39" s="154"/>
      <c r="W39" s="154"/>
      <c r="X39" s="150"/>
      <c r="Y39" s="100"/>
      <c r="Z39" s="100"/>
      <c r="AA39" s="125"/>
      <c r="AB39" s="154"/>
      <c r="AC39" s="154"/>
      <c r="AD39" s="150"/>
      <c r="AE39" s="100"/>
      <c r="AF39" s="100"/>
      <c r="AG39" s="125"/>
      <c r="AH39" s="154"/>
      <c r="AI39" s="154"/>
      <c r="AJ39" s="150"/>
      <c r="AK39" s="100"/>
      <c r="AL39" s="100"/>
      <c r="AM39" s="125"/>
      <c r="AN39" s="154"/>
      <c r="AO39" s="154"/>
      <c r="AP39" s="150"/>
      <c r="AQ39" s="100"/>
      <c r="AR39" s="100"/>
      <c r="AS39" s="150">
        <f t="shared" si="12"/>
        <v>0</v>
      </c>
      <c r="AT39" s="154"/>
      <c r="AU39" s="154"/>
      <c r="AV39" s="150">
        <f t="shared" si="13"/>
        <v>0</v>
      </c>
      <c r="AW39" s="100"/>
      <c r="AX39" s="100"/>
      <c r="AY39" s="150">
        <f t="shared" si="14"/>
        <v>0</v>
      </c>
      <c r="AZ39" s="154"/>
      <c r="BA39" s="154"/>
      <c r="BB39" s="150">
        <f t="shared" si="15"/>
        <v>0</v>
      </c>
      <c r="BC39" s="100"/>
      <c r="BD39" s="100"/>
      <c r="BE39" s="150">
        <f t="shared" si="16"/>
        <v>0</v>
      </c>
      <c r="BF39" s="154"/>
      <c r="BG39" s="154"/>
      <c r="BH39" s="150">
        <f t="shared" si="17"/>
        <v>0</v>
      </c>
      <c r="BI39" s="100"/>
      <c r="BJ39" s="100"/>
      <c r="BK39" s="125"/>
      <c r="BL39" s="154"/>
      <c r="BM39" s="154"/>
      <c r="BN39" s="150">
        <f t="shared" si="19"/>
        <v>0</v>
      </c>
      <c r="BO39" s="100"/>
      <c r="BP39" s="100"/>
      <c r="BQ39" s="125"/>
      <c r="BR39" s="154"/>
      <c r="BS39" s="154"/>
      <c r="BT39" s="150">
        <f t="shared" si="21"/>
        <v>0</v>
      </c>
      <c r="BU39" s="100"/>
      <c r="BV39" s="100"/>
      <c r="BW39" s="150">
        <f t="shared" si="22"/>
        <v>0</v>
      </c>
      <c r="BX39" s="154"/>
      <c r="BY39" s="154"/>
      <c r="BZ39" s="150">
        <f t="shared" si="23"/>
        <v>0</v>
      </c>
      <c r="CA39" s="100"/>
      <c r="CB39" s="100"/>
      <c r="CC39" s="150">
        <f t="shared" si="24"/>
        <v>0</v>
      </c>
      <c r="CD39" s="154"/>
      <c r="CE39" s="154"/>
      <c r="CF39" s="150">
        <f t="shared" si="25"/>
        <v>0</v>
      </c>
      <c r="CG39" s="100"/>
      <c r="CH39" s="100"/>
      <c r="CI39" s="150">
        <f t="shared" si="26"/>
        <v>0</v>
      </c>
      <c r="CJ39" s="154"/>
      <c r="CK39" s="154"/>
      <c r="CL39" s="150">
        <f t="shared" si="27"/>
        <v>0</v>
      </c>
      <c r="CM39" s="100"/>
      <c r="CN39" s="100"/>
      <c r="CO39" s="150">
        <f t="shared" si="28"/>
        <v>0</v>
      </c>
      <c r="CP39" s="154"/>
      <c r="CQ39" s="154"/>
      <c r="CR39" s="150">
        <f t="shared" si="29"/>
        <v>0</v>
      </c>
      <c r="CS39" s="100"/>
      <c r="CT39" s="100"/>
      <c r="CU39" s="150">
        <f t="shared" si="30"/>
        <v>0</v>
      </c>
      <c r="CV39" s="154"/>
      <c r="CW39" s="154"/>
      <c r="CX39" s="150">
        <f t="shared" si="31"/>
        <v>0</v>
      </c>
      <c r="CY39" s="100"/>
      <c r="CZ39" s="100"/>
      <c r="DA39" s="150">
        <f t="shared" si="32"/>
        <v>0</v>
      </c>
      <c r="DB39" s="154"/>
      <c r="DC39" s="154"/>
      <c r="DD39" s="150">
        <f t="shared" si="84"/>
        <v>0</v>
      </c>
      <c r="DE39" s="100"/>
      <c r="DF39" s="100"/>
      <c r="DG39" s="150">
        <f t="shared" si="33"/>
        <v>0</v>
      </c>
      <c r="DH39" s="154"/>
      <c r="DI39" s="154"/>
      <c r="DJ39" s="150">
        <f t="shared" si="34"/>
        <v>0</v>
      </c>
      <c r="DK39" s="100"/>
      <c r="DL39" s="100"/>
      <c r="DM39" s="150">
        <f t="shared" si="35"/>
        <v>0</v>
      </c>
      <c r="DN39" s="154"/>
      <c r="DO39" s="154"/>
      <c r="DP39" s="150">
        <f t="shared" si="36"/>
        <v>0</v>
      </c>
      <c r="DQ39" s="100"/>
      <c r="DR39" s="100"/>
      <c r="DS39" s="150">
        <f t="shared" si="37"/>
        <v>0</v>
      </c>
      <c r="DT39" s="154"/>
      <c r="DU39" s="154"/>
      <c r="DV39" s="150">
        <f t="shared" si="38"/>
        <v>0</v>
      </c>
      <c r="DW39" s="100"/>
      <c r="DX39" s="100"/>
      <c r="DY39" s="150">
        <f t="shared" si="85"/>
        <v>0</v>
      </c>
      <c r="DZ39" s="154"/>
      <c r="EA39" s="154"/>
      <c r="EB39" s="150">
        <f t="shared" si="39"/>
        <v>0</v>
      </c>
      <c r="EC39" s="100"/>
      <c r="ED39" s="100"/>
      <c r="EE39" s="150">
        <f t="shared" si="40"/>
        <v>0</v>
      </c>
      <c r="EF39" s="154"/>
      <c r="EG39" s="154"/>
      <c r="EH39" s="150">
        <f t="shared" si="41"/>
        <v>0</v>
      </c>
      <c r="EI39" s="100"/>
      <c r="EJ39" s="100"/>
      <c r="EK39" s="150">
        <f t="shared" si="42"/>
        <v>0</v>
      </c>
      <c r="EL39" s="154"/>
      <c r="EM39" s="154"/>
      <c r="EN39" s="150">
        <f t="shared" si="43"/>
        <v>0</v>
      </c>
      <c r="EO39" s="100"/>
      <c r="EP39" s="100"/>
      <c r="EQ39" s="150">
        <f t="shared" si="44"/>
        <v>0</v>
      </c>
      <c r="ER39" s="154"/>
      <c r="ES39" s="154"/>
      <c r="ET39" s="150">
        <f t="shared" si="45"/>
        <v>0</v>
      </c>
      <c r="EU39" s="100"/>
      <c r="EV39" s="100"/>
      <c r="EW39" s="150">
        <f t="shared" ref="EW39" si="88">EZ39</f>
        <v>0</v>
      </c>
      <c r="EX39" s="154"/>
      <c r="EY39" s="154"/>
      <c r="EZ39" s="150">
        <f t="shared" si="47"/>
        <v>0</v>
      </c>
      <c r="FA39" s="100"/>
      <c r="FB39" s="100"/>
      <c r="FC39" s="150">
        <f t="shared" si="48"/>
        <v>0</v>
      </c>
      <c r="FD39" s="154"/>
      <c r="FE39" s="154"/>
      <c r="FF39" s="150">
        <f t="shared" ref="FF39" si="89">FI39</f>
        <v>0</v>
      </c>
      <c r="FG39" s="100"/>
      <c r="FH39" s="100"/>
      <c r="FI39" s="125"/>
      <c r="FJ39" s="154"/>
      <c r="FK39" s="154"/>
      <c r="FL39" s="150">
        <f t="shared" si="51"/>
        <v>0</v>
      </c>
      <c r="FM39" s="100"/>
      <c r="FN39" s="100"/>
      <c r="FO39" s="150">
        <f t="shared" si="52"/>
        <v>0</v>
      </c>
      <c r="FP39" s="154"/>
      <c r="FQ39" s="154"/>
      <c r="FR39" s="150">
        <f t="shared" si="53"/>
        <v>0</v>
      </c>
      <c r="FS39" s="100"/>
      <c r="FT39" s="100"/>
      <c r="FU39" s="150">
        <f t="shared" si="54"/>
        <v>0</v>
      </c>
      <c r="FV39" s="154"/>
      <c r="FW39" s="154"/>
      <c r="FX39" s="150">
        <f t="shared" si="55"/>
        <v>0</v>
      </c>
      <c r="FY39" s="100"/>
      <c r="FZ39" s="100"/>
      <c r="GA39" s="150">
        <f t="shared" si="56"/>
        <v>0</v>
      </c>
      <c r="GB39" s="154"/>
      <c r="GC39" s="154"/>
      <c r="GD39" s="150">
        <f t="shared" si="57"/>
        <v>0</v>
      </c>
      <c r="GE39" s="100"/>
      <c r="GF39" s="100"/>
      <c r="GG39" s="150">
        <f t="shared" si="58"/>
        <v>0</v>
      </c>
      <c r="GH39" s="154"/>
      <c r="GI39" s="154"/>
      <c r="GJ39" s="150">
        <f t="shared" si="59"/>
        <v>0</v>
      </c>
      <c r="GK39" s="100"/>
      <c r="GL39" s="100"/>
      <c r="GM39" s="150">
        <f t="shared" si="60"/>
        <v>0</v>
      </c>
      <c r="GN39" s="154"/>
      <c r="GO39" s="154"/>
      <c r="GP39" s="150">
        <f t="shared" si="61"/>
        <v>0</v>
      </c>
      <c r="GQ39" s="100"/>
      <c r="GR39" s="100"/>
      <c r="GS39" s="150">
        <f t="shared" si="62"/>
        <v>0</v>
      </c>
      <c r="GT39" s="154"/>
      <c r="GU39" s="154"/>
      <c r="GV39" s="150">
        <f t="shared" si="63"/>
        <v>0</v>
      </c>
      <c r="GW39" s="100"/>
      <c r="GX39" s="100"/>
      <c r="GY39" s="150">
        <f t="shared" si="86"/>
        <v>0</v>
      </c>
      <c r="GZ39" s="154"/>
      <c r="HA39" s="154"/>
      <c r="HB39" s="150">
        <f t="shared" si="64"/>
        <v>0</v>
      </c>
      <c r="HC39" s="100"/>
      <c r="HD39" s="100"/>
      <c r="HE39" s="150">
        <f t="shared" si="65"/>
        <v>0</v>
      </c>
      <c r="HF39" s="154"/>
      <c r="HG39" s="154"/>
      <c r="HH39" s="150">
        <f t="shared" si="66"/>
        <v>0</v>
      </c>
      <c r="HI39" s="100"/>
      <c r="HJ39" s="100"/>
      <c r="HK39" s="150">
        <f t="shared" si="67"/>
        <v>0</v>
      </c>
      <c r="HL39" s="154"/>
      <c r="HM39" s="154"/>
      <c r="HN39" s="150">
        <f t="shared" si="68"/>
        <v>0</v>
      </c>
      <c r="HO39" s="100"/>
      <c r="HP39" s="100"/>
      <c r="HQ39" s="150">
        <f t="shared" si="69"/>
        <v>0</v>
      </c>
      <c r="HR39" s="154"/>
      <c r="HS39" s="154"/>
      <c r="HT39" s="150">
        <f t="shared" si="70"/>
        <v>0</v>
      </c>
      <c r="HU39" s="100"/>
      <c r="HV39" s="100"/>
      <c r="HW39" s="150">
        <f t="shared" si="71"/>
        <v>0</v>
      </c>
      <c r="HX39" s="154"/>
      <c r="HY39" s="154"/>
      <c r="HZ39" s="150">
        <f t="shared" si="72"/>
        <v>0</v>
      </c>
      <c r="IA39" s="100"/>
      <c r="IB39" s="100"/>
      <c r="IC39" s="150">
        <f t="shared" si="73"/>
        <v>0</v>
      </c>
      <c r="ID39" s="154"/>
      <c r="IE39" s="154"/>
      <c r="IF39" s="150">
        <f t="shared" si="74"/>
        <v>0</v>
      </c>
      <c r="IG39" s="202"/>
      <c r="IH39" s="202"/>
      <c r="II39" s="206"/>
      <c r="IJ39" s="154"/>
      <c r="IK39" s="154"/>
      <c r="IL39" s="150">
        <f t="shared" si="87"/>
        <v>0</v>
      </c>
      <c r="IM39" s="100"/>
      <c r="IN39" s="100"/>
      <c r="IO39" s="150">
        <f t="shared" si="75"/>
        <v>0</v>
      </c>
      <c r="IP39" s="154"/>
      <c r="IQ39" s="154"/>
      <c r="IR39" s="150">
        <f t="shared" si="76"/>
        <v>0</v>
      </c>
      <c r="IS39" s="100"/>
      <c r="IT39" s="100"/>
      <c r="IU39" s="150">
        <f t="shared" si="77"/>
        <v>0</v>
      </c>
      <c r="IV39" s="154"/>
      <c r="IW39" s="154"/>
      <c r="IX39" s="150">
        <f t="shared" si="78"/>
        <v>0</v>
      </c>
      <c r="IY39" s="100"/>
      <c r="IZ39" s="100"/>
      <c r="JA39" s="150">
        <f t="shared" si="79"/>
        <v>0</v>
      </c>
      <c r="JB39" s="154"/>
      <c r="JC39" s="154"/>
      <c r="JD39" s="150">
        <f t="shared" si="80"/>
        <v>0</v>
      </c>
      <c r="JE39" s="161"/>
      <c r="JF39" s="161"/>
      <c r="JG39" s="150">
        <f t="shared" si="81"/>
        <v>0</v>
      </c>
      <c r="JH39" s="164"/>
      <c r="JI39" s="115"/>
      <c r="MR39" s="128">
        <f>1-(COUNTIF(JJ39:MQ39,MQ50)/87)-(COUNTIF(JJ39:MQ39,MQ51)/87)</f>
        <v>1</v>
      </c>
    </row>
    <row r="40" spans="1:358" ht="15">
      <c r="A40" s="97"/>
      <c r="B40" s="98"/>
      <c r="C40" s="95"/>
      <c r="D40" s="90"/>
      <c r="E40" s="90"/>
      <c r="F40" s="90"/>
      <c r="G40" s="100"/>
      <c r="H40" s="100"/>
      <c r="I40" s="125">
        <f t="shared" si="2"/>
        <v>0</v>
      </c>
      <c r="J40" s="154"/>
      <c r="K40" s="154"/>
      <c r="L40" s="150">
        <f t="shared" si="3"/>
        <v>0</v>
      </c>
      <c r="M40" s="100"/>
      <c r="N40" s="100"/>
      <c r="O40" s="125"/>
      <c r="P40" s="154"/>
      <c r="Q40" s="154"/>
      <c r="R40" s="150"/>
      <c r="S40" s="100"/>
      <c r="T40" s="100"/>
      <c r="U40" s="125"/>
      <c r="V40" s="154"/>
      <c r="W40" s="154"/>
      <c r="X40" s="150"/>
      <c r="Y40" s="100"/>
      <c r="Z40" s="100"/>
      <c r="AA40" s="125"/>
      <c r="AB40" s="154"/>
      <c r="AC40" s="154"/>
      <c r="AD40" s="150"/>
      <c r="AE40" s="100"/>
      <c r="AF40" s="100"/>
      <c r="AG40" s="125"/>
      <c r="AH40" s="154"/>
      <c r="AI40" s="154"/>
      <c r="AJ40" s="150"/>
      <c r="AK40" s="100"/>
      <c r="AL40" s="100"/>
      <c r="AM40" s="125"/>
      <c r="AN40" s="154"/>
      <c r="AO40" s="154"/>
      <c r="AP40" s="150"/>
      <c r="AQ40" s="100"/>
      <c r="AR40" s="100"/>
      <c r="AS40" s="125"/>
      <c r="AT40" s="154"/>
      <c r="AU40" s="154"/>
      <c r="AV40" s="150"/>
      <c r="AW40" s="100"/>
      <c r="AX40" s="100"/>
      <c r="AY40" s="125"/>
      <c r="AZ40" s="154"/>
      <c r="BA40" s="154"/>
      <c r="BB40" s="150"/>
      <c r="BC40" s="100"/>
      <c r="BD40" s="100"/>
      <c r="BE40" s="125"/>
      <c r="BF40" s="154"/>
      <c r="BG40" s="154"/>
      <c r="BH40" s="150"/>
      <c r="BI40" s="100"/>
      <c r="BJ40" s="100"/>
      <c r="BK40" s="125"/>
      <c r="BL40" s="154"/>
      <c r="BM40" s="154"/>
      <c r="BN40" s="150"/>
      <c r="BO40" s="100"/>
      <c r="BP40" s="100"/>
      <c r="BQ40" s="125"/>
      <c r="BR40" s="154"/>
      <c r="BS40" s="154"/>
      <c r="BT40" s="150"/>
      <c r="BU40" s="100"/>
      <c r="BV40" s="100"/>
      <c r="BW40" s="125"/>
      <c r="BX40" s="154"/>
      <c r="BY40" s="154"/>
      <c r="BZ40" s="150"/>
      <c r="CA40" s="100"/>
      <c r="CB40" s="100"/>
      <c r="CC40" s="125"/>
      <c r="CD40" s="154"/>
      <c r="CE40" s="154"/>
      <c r="CF40" s="150"/>
      <c r="CG40" s="100"/>
      <c r="CH40" s="100"/>
      <c r="CI40" s="125"/>
      <c r="CJ40" s="154"/>
      <c r="CK40" s="154"/>
      <c r="CL40" s="150">
        <f t="shared" si="27"/>
        <v>0</v>
      </c>
      <c r="CM40" s="100"/>
      <c r="CN40" s="100"/>
      <c r="CO40" s="125"/>
      <c r="CP40" s="154"/>
      <c r="CQ40" s="154"/>
      <c r="CR40" s="150"/>
      <c r="CS40" s="100"/>
      <c r="CT40" s="100"/>
      <c r="CU40" s="125"/>
      <c r="CV40" s="154"/>
      <c r="CW40" s="154"/>
      <c r="CX40" s="150"/>
      <c r="CY40" s="100"/>
      <c r="CZ40" s="100"/>
      <c r="DA40" s="125"/>
      <c r="DB40" s="154"/>
      <c r="DC40" s="154"/>
      <c r="DD40" s="150"/>
      <c r="DE40" s="100"/>
      <c r="DF40" s="100"/>
      <c r="DG40" s="125"/>
      <c r="DH40" s="154"/>
      <c r="DI40" s="154"/>
      <c r="DJ40" s="150">
        <f t="shared" si="34"/>
        <v>0</v>
      </c>
      <c r="DK40" s="100"/>
      <c r="DL40" s="100"/>
      <c r="DM40" s="125"/>
      <c r="DN40" s="154"/>
      <c r="DO40" s="154"/>
      <c r="DP40" s="150">
        <f t="shared" si="36"/>
        <v>0</v>
      </c>
      <c r="DQ40" s="100"/>
      <c r="DR40" s="100"/>
      <c r="DS40" s="125"/>
      <c r="DT40" s="154"/>
      <c r="DU40" s="154"/>
      <c r="DV40" s="150"/>
      <c r="DW40" s="100"/>
      <c r="DX40" s="100"/>
      <c r="DY40" s="125"/>
      <c r="DZ40" s="154"/>
      <c r="EA40" s="154"/>
      <c r="EB40" s="150"/>
      <c r="EC40" s="100"/>
      <c r="ED40" s="100"/>
      <c r="EE40" s="125"/>
      <c r="EF40" s="154"/>
      <c r="EG40" s="154"/>
      <c r="EH40" s="150"/>
      <c r="EI40" s="100"/>
      <c r="EJ40" s="100"/>
      <c r="EK40" s="125"/>
      <c r="EL40" s="154"/>
      <c r="EM40" s="154"/>
      <c r="EN40" s="150"/>
      <c r="EO40" s="100"/>
      <c r="EP40" s="100"/>
      <c r="EQ40" s="125"/>
      <c r="ER40" s="154"/>
      <c r="ES40" s="154"/>
      <c r="ET40" s="150"/>
      <c r="EU40" s="100"/>
      <c r="EV40" s="100"/>
      <c r="EW40" s="125"/>
      <c r="EX40" s="154"/>
      <c r="EY40" s="154"/>
      <c r="EZ40" s="150"/>
      <c r="FA40" s="100"/>
      <c r="FB40" s="100"/>
      <c r="FC40" s="125"/>
      <c r="FD40" s="154"/>
      <c r="FE40" s="154"/>
      <c r="FF40" s="150"/>
      <c r="FG40" s="100"/>
      <c r="FH40" s="100"/>
      <c r="FI40" s="125"/>
      <c r="FJ40" s="154"/>
      <c r="FK40" s="154"/>
      <c r="FL40" s="150"/>
      <c r="FM40" s="100"/>
      <c r="FN40" s="100"/>
      <c r="FO40" s="125"/>
      <c r="FP40" s="154"/>
      <c r="FQ40" s="154"/>
      <c r="FR40" s="150"/>
      <c r="FS40" s="100"/>
      <c r="FT40" s="100"/>
      <c r="FU40" s="125"/>
      <c r="FV40" s="154"/>
      <c r="FW40" s="154"/>
      <c r="FX40" s="150"/>
      <c r="FY40" s="100"/>
      <c r="FZ40" s="100"/>
      <c r="GA40" s="125"/>
      <c r="GB40" s="154"/>
      <c r="GC40" s="154"/>
      <c r="GD40" s="150"/>
      <c r="GE40" s="100"/>
      <c r="GF40" s="100"/>
      <c r="GG40" s="125"/>
      <c r="GH40" s="154"/>
      <c r="GI40" s="154"/>
      <c r="GJ40" s="150"/>
      <c r="GK40" s="100"/>
      <c r="GL40" s="100"/>
      <c r="GM40" s="125"/>
      <c r="GN40" s="154"/>
      <c r="GO40" s="154"/>
      <c r="GP40" s="150"/>
      <c r="GQ40" s="100"/>
      <c r="GR40" s="100"/>
      <c r="GS40" s="125"/>
      <c r="GT40" s="154"/>
      <c r="GU40" s="154"/>
      <c r="GV40" s="150"/>
      <c r="GW40" s="100"/>
      <c r="GX40" s="100"/>
      <c r="GY40" s="125"/>
      <c r="GZ40" s="154"/>
      <c r="HA40" s="154"/>
      <c r="HB40" s="150">
        <f t="shared" si="64"/>
        <v>0</v>
      </c>
      <c r="HC40" s="100"/>
      <c r="HD40" s="100"/>
      <c r="HE40" s="125"/>
      <c r="HF40" s="154"/>
      <c r="HG40" s="154"/>
      <c r="HH40" s="150"/>
      <c r="HI40" s="100"/>
      <c r="HJ40" s="100"/>
      <c r="HK40" s="125"/>
      <c r="HL40" s="154"/>
      <c r="HM40" s="154"/>
      <c r="HN40" s="150"/>
      <c r="HO40" s="100"/>
      <c r="HP40" s="100"/>
      <c r="HQ40" s="125"/>
      <c r="HR40" s="154"/>
      <c r="HS40" s="154"/>
      <c r="HT40" s="150"/>
      <c r="HU40" s="100"/>
      <c r="HV40" s="100"/>
      <c r="HW40" s="125"/>
      <c r="HX40" s="154"/>
      <c r="HY40" s="154"/>
      <c r="HZ40" s="150"/>
      <c r="IA40" s="100"/>
      <c r="IB40" s="100"/>
      <c r="IC40" s="150">
        <f t="shared" si="73"/>
        <v>0</v>
      </c>
      <c r="ID40" s="154"/>
      <c r="IE40" s="154"/>
      <c r="IF40" s="150"/>
      <c r="IG40" s="202"/>
      <c r="IH40" s="202"/>
      <c r="II40" s="206"/>
      <c r="IJ40" s="154"/>
      <c r="IK40" s="154"/>
      <c r="IL40" s="150"/>
      <c r="IM40" s="100"/>
      <c r="IN40" s="100"/>
      <c r="IO40" s="125"/>
      <c r="IP40" s="154"/>
      <c r="IQ40" s="154"/>
      <c r="IR40" s="150">
        <f t="shared" si="76"/>
        <v>0</v>
      </c>
      <c r="IS40" s="100"/>
      <c r="IT40" s="100"/>
      <c r="IU40" s="125"/>
      <c r="IV40" s="154"/>
      <c r="IW40" s="154"/>
      <c r="IX40" s="150"/>
      <c r="IY40" s="100"/>
      <c r="IZ40" s="100"/>
      <c r="JA40" s="150">
        <f t="shared" si="79"/>
        <v>0</v>
      </c>
      <c r="JB40" s="154"/>
      <c r="JC40" s="154"/>
      <c r="JD40" s="150">
        <f t="shared" si="80"/>
        <v>0</v>
      </c>
      <c r="JE40" s="161"/>
      <c r="JF40" s="161"/>
      <c r="JG40" s="150">
        <f t="shared" si="81"/>
        <v>0</v>
      </c>
      <c r="JH40" s="164"/>
      <c r="JI40" s="115"/>
      <c r="MR40" s="128">
        <f>1-(COUNTIF(JJ40:MQ40,MQ50)/87)-(COUNTIF(JJ40:MQ40,MQ51)/87)</f>
        <v>1</v>
      </c>
    </row>
    <row r="41" spans="1:358">
      <c r="F41" s="99" t="s">
        <v>437</v>
      </c>
      <c r="G41" s="101">
        <f t="shared" ref="G41:BR41" si="90">SUM(G3:G40)</f>
        <v>21247</v>
      </c>
      <c r="H41" s="101">
        <f t="shared" si="90"/>
        <v>0</v>
      </c>
      <c r="I41" s="101">
        <f t="shared" si="90"/>
        <v>21247</v>
      </c>
      <c r="J41" s="101">
        <f t="shared" si="90"/>
        <v>73073</v>
      </c>
      <c r="K41" s="101">
        <f t="shared" si="90"/>
        <v>0</v>
      </c>
      <c r="L41" s="101">
        <f t="shared" si="90"/>
        <v>73073</v>
      </c>
      <c r="M41" s="101">
        <f t="shared" si="90"/>
        <v>132201</v>
      </c>
      <c r="N41" s="101">
        <f t="shared" si="90"/>
        <v>10000</v>
      </c>
      <c r="O41" s="101">
        <f t="shared" si="90"/>
        <v>142201</v>
      </c>
      <c r="P41" s="101">
        <f t="shared" si="90"/>
        <v>281635</v>
      </c>
      <c r="Q41" s="101">
        <f t="shared" si="90"/>
        <v>-918</v>
      </c>
      <c r="R41" s="101">
        <f t="shared" si="90"/>
        <v>280717</v>
      </c>
      <c r="S41" s="101">
        <f t="shared" si="90"/>
        <v>218835</v>
      </c>
      <c r="T41" s="101">
        <f t="shared" si="90"/>
        <v>-9270</v>
      </c>
      <c r="U41" s="101">
        <f t="shared" si="90"/>
        <v>209565</v>
      </c>
      <c r="V41" s="101">
        <f t="shared" si="90"/>
        <v>188367</v>
      </c>
      <c r="W41" s="101">
        <f t="shared" si="90"/>
        <v>0</v>
      </c>
      <c r="X41" s="101">
        <f t="shared" si="90"/>
        <v>188367</v>
      </c>
      <c r="Y41" s="101">
        <f t="shared" si="90"/>
        <v>102290</v>
      </c>
      <c r="Z41" s="101">
        <f t="shared" si="90"/>
        <v>3494</v>
      </c>
      <c r="AA41" s="101">
        <f t="shared" si="90"/>
        <v>105784</v>
      </c>
      <c r="AB41" s="101">
        <f t="shared" si="90"/>
        <v>97632</v>
      </c>
      <c r="AC41" s="101">
        <f t="shared" si="90"/>
        <v>-5999</v>
      </c>
      <c r="AD41" s="101">
        <f t="shared" si="90"/>
        <v>91633</v>
      </c>
      <c r="AE41" s="101">
        <f t="shared" si="90"/>
        <v>166678</v>
      </c>
      <c r="AF41" s="101">
        <f t="shared" si="90"/>
        <v>820</v>
      </c>
      <c r="AG41" s="101">
        <f t="shared" si="90"/>
        <v>167498</v>
      </c>
      <c r="AH41" s="101">
        <f t="shared" si="90"/>
        <v>68472</v>
      </c>
      <c r="AI41" s="101">
        <f t="shared" si="90"/>
        <v>0</v>
      </c>
      <c r="AJ41" s="101">
        <f t="shared" si="90"/>
        <v>68472</v>
      </c>
      <c r="AK41" s="101">
        <f t="shared" si="90"/>
        <v>514519</v>
      </c>
      <c r="AL41" s="101">
        <f t="shared" si="90"/>
        <v>-15617</v>
      </c>
      <c r="AM41" s="101">
        <f t="shared" si="90"/>
        <v>498902</v>
      </c>
      <c r="AN41" s="101">
        <f t="shared" si="90"/>
        <v>1673202</v>
      </c>
      <c r="AO41" s="101">
        <f t="shared" si="90"/>
        <v>-92446</v>
      </c>
      <c r="AP41" s="101">
        <f t="shared" si="90"/>
        <v>1580756</v>
      </c>
      <c r="AQ41" s="101">
        <f t="shared" si="90"/>
        <v>93210</v>
      </c>
      <c r="AR41" s="101">
        <f t="shared" si="90"/>
        <v>0</v>
      </c>
      <c r="AS41" s="101">
        <f t="shared" si="90"/>
        <v>93210</v>
      </c>
      <c r="AT41" s="101">
        <f t="shared" si="90"/>
        <v>198425</v>
      </c>
      <c r="AU41" s="101">
        <f t="shared" si="90"/>
        <v>-12803</v>
      </c>
      <c r="AV41" s="101">
        <f t="shared" si="90"/>
        <v>185622</v>
      </c>
      <c r="AW41" s="101">
        <f t="shared" si="90"/>
        <v>15867</v>
      </c>
      <c r="AX41" s="101">
        <f t="shared" si="90"/>
        <v>0</v>
      </c>
      <c r="AY41" s="101">
        <f t="shared" si="90"/>
        <v>15867</v>
      </c>
      <c r="AZ41" s="101">
        <f t="shared" si="90"/>
        <v>32605</v>
      </c>
      <c r="BA41" s="101">
        <f t="shared" si="90"/>
        <v>0</v>
      </c>
      <c r="BB41" s="101">
        <f t="shared" si="90"/>
        <v>32605</v>
      </c>
      <c r="BC41" s="101">
        <f t="shared" si="90"/>
        <v>19634</v>
      </c>
      <c r="BD41" s="101">
        <f t="shared" si="90"/>
        <v>0</v>
      </c>
      <c r="BE41" s="101">
        <f t="shared" si="90"/>
        <v>19634</v>
      </c>
      <c r="BF41" s="101">
        <f t="shared" si="90"/>
        <v>322859</v>
      </c>
      <c r="BG41" s="101">
        <f t="shared" si="90"/>
        <v>-21881</v>
      </c>
      <c r="BH41" s="101">
        <f t="shared" si="90"/>
        <v>300978</v>
      </c>
      <c r="BI41" s="101">
        <f t="shared" si="90"/>
        <v>122556</v>
      </c>
      <c r="BJ41" s="101">
        <f t="shared" si="90"/>
        <v>6084</v>
      </c>
      <c r="BK41" s="101">
        <f t="shared" si="90"/>
        <v>128640</v>
      </c>
      <c r="BL41" s="101">
        <f t="shared" si="90"/>
        <v>41022</v>
      </c>
      <c r="BM41" s="101">
        <f t="shared" si="90"/>
        <v>0</v>
      </c>
      <c r="BN41" s="101">
        <f t="shared" si="90"/>
        <v>41022</v>
      </c>
      <c r="BO41" s="101">
        <f t="shared" si="90"/>
        <v>293461</v>
      </c>
      <c r="BP41" s="101">
        <f t="shared" si="90"/>
        <v>-2859</v>
      </c>
      <c r="BQ41" s="101">
        <f t="shared" si="90"/>
        <v>290602</v>
      </c>
      <c r="BR41" s="101">
        <f t="shared" si="90"/>
        <v>747459</v>
      </c>
      <c r="BS41" s="101">
        <f t="shared" ref="BS41:ED41" si="91">SUM(BS3:BS40)</f>
        <v>-7769</v>
      </c>
      <c r="BT41" s="101">
        <f t="shared" si="91"/>
        <v>739690</v>
      </c>
      <c r="BU41" s="101">
        <f t="shared" si="91"/>
        <v>48175</v>
      </c>
      <c r="BV41" s="101">
        <f t="shared" si="91"/>
        <v>2596</v>
      </c>
      <c r="BW41" s="101">
        <f t="shared" si="91"/>
        <v>50771</v>
      </c>
      <c r="BX41" s="101">
        <f t="shared" si="91"/>
        <v>598439</v>
      </c>
      <c r="BY41" s="101">
        <f t="shared" si="91"/>
        <v>-5785</v>
      </c>
      <c r="BZ41" s="101">
        <f t="shared" si="91"/>
        <v>592654</v>
      </c>
      <c r="CA41" s="101">
        <f t="shared" si="91"/>
        <v>73917</v>
      </c>
      <c r="CB41" s="101">
        <f t="shared" si="91"/>
        <v>-2365</v>
      </c>
      <c r="CC41" s="101">
        <f t="shared" si="91"/>
        <v>71552</v>
      </c>
      <c r="CD41" s="101">
        <f t="shared" si="91"/>
        <v>16427</v>
      </c>
      <c r="CE41" s="101">
        <f t="shared" si="91"/>
        <v>0</v>
      </c>
      <c r="CF41" s="101">
        <f t="shared" si="91"/>
        <v>16427</v>
      </c>
      <c r="CG41" s="101">
        <f t="shared" si="91"/>
        <v>255915</v>
      </c>
      <c r="CH41" s="101">
        <f t="shared" si="91"/>
        <v>-2338</v>
      </c>
      <c r="CI41" s="101">
        <f t="shared" si="91"/>
        <v>253577</v>
      </c>
      <c r="CJ41" s="101">
        <f t="shared" si="91"/>
        <v>177631</v>
      </c>
      <c r="CK41" s="101">
        <f t="shared" si="91"/>
        <v>-12106</v>
      </c>
      <c r="CL41" s="101">
        <f t="shared" si="91"/>
        <v>165525</v>
      </c>
      <c r="CM41" s="101">
        <f t="shared" si="91"/>
        <v>19510</v>
      </c>
      <c r="CN41" s="101">
        <f t="shared" si="91"/>
        <v>0</v>
      </c>
      <c r="CO41" s="101">
        <f t="shared" si="91"/>
        <v>19510</v>
      </c>
      <c r="CP41" s="101">
        <f t="shared" si="91"/>
        <v>7615</v>
      </c>
      <c r="CQ41" s="101">
        <f t="shared" si="91"/>
        <v>0</v>
      </c>
      <c r="CR41" s="101">
        <f t="shared" si="91"/>
        <v>7615</v>
      </c>
      <c r="CS41" s="101">
        <f t="shared" si="91"/>
        <v>24798</v>
      </c>
      <c r="CT41" s="101">
        <f t="shared" si="91"/>
        <v>0</v>
      </c>
      <c r="CU41" s="101">
        <f t="shared" si="91"/>
        <v>24798</v>
      </c>
      <c r="CV41" s="101">
        <f t="shared" si="91"/>
        <v>4105</v>
      </c>
      <c r="CW41" s="101">
        <f t="shared" si="91"/>
        <v>0</v>
      </c>
      <c r="CX41" s="101">
        <f t="shared" si="91"/>
        <v>4105</v>
      </c>
      <c r="CY41" s="101">
        <f t="shared" si="91"/>
        <v>20102</v>
      </c>
      <c r="CZ41" s="101">
        <f t="shared" si="91"/>
        <v>0</v>
      </c>
      <c r="DA41" s="101">
        <f t="shared" si="91"/>
        <v>20102</v>
      </c>
      <c r="DB41" s="101">
        <f t="shared" si="91"/>
        <v>37158</v>
      </c>
      <c r="DC41" s="101">
        <f t="shared" si="91"/>
        <v>0</v>
      </c>
      <c r="DD41" s="101">
        <f t="shared" si="91"/>
        <v>37158</v>
      </c>
      <c r="DE41" s="101">
        <f t="shared" si="91"/>
        <v>149493</v>
      </c>
      <c r="DF41" s="101">
        <f t="shared" si="91"/>
        <v>-8136</v>
      </c>
      <c r="DG41" s="101">
        <f t="shared" si="91"/>
        <v>141357</v>
      </c>
      <c r="DH41" s="101">
        <f t="shared" si="91"/>
        <v>348320</v>
      </c>
      <c r="DI41" s="101">
        <f t="shared" si="91"/>
        <v>-7553</v>
      </c>
      <c r="DJ41" s="101">
        <f t="shared" si="91"/>
        <v>340767</v>
      </c>
      <c r="DK41" s="101">
        <f t="shared" si="91"/>
        <v>409660</v>
      </c>
      <c r="DL41" s="101">
        <f t="shared" si="91"/>
        <v>-21077</v>
      </c>
      <c r="DM41" s="101">
        <f t="shared" si="91"/>
        <v>388583</v>
      </c>
      <c r="DN41" s="101">
        <f t="shared" si="91"/>
        <v>1186532</v>
      </c>
      <c r="DO41" s="101">
        <f t="shared" si="91"/>
        <v>-69288</v>
      </c>
      <c r="DP41" s="101">
        <f t="shared" si="91"/>
        <v>1117244</v>
      </c>
      <c r="DQ41" s="101">
        <f t="shared" si="91"/>
        <v>82542</v>
      </c>
      <c r="DR41" s="101">
        <f t="shared" si="91"/>
        <v>-3870</v>
      </c>
      <c r="DS41" s="101">
        <f t="shared" si="91"/>
        <v>78672</v>
      </c>
      <c r="DT41" s="101">
        <f t="shared" si="91"/>
        <v>710455</v>
      </c>
      <c r="DU41" s="101">
        <f t="shared" si="91"/>
        <v>-8963</v>
      </c>
      <c r="DV41" s="101">
        <f t="shared" si="91"/>
        <v>701492</v>
      </c>
      <c r="DW41" s="101">
        <f t="shared" si="91"/>
        <v>16500</v>
      </c>
      <c r="DX41" s="101">
        <f t="shared" si="91"/>
        <v>0</v>
      </c>
      <c r="DY41" s="101">
        <f t="shared" si="91"/>
        <v>16500</v>
      </c>
      <c r="DZ41" s="101">
        <f t="shared" si="91"/>
        <v>25057</v>
      </c>
      <c r="EA41" s="101">
        <f t="shared" si="91"/>
        <v>0</v>
      </c>
      <c r="EB41" s="101">
        <f t="shared" si="91"/>
        <v>25057</v>
      </c>
      <c r="EC41" s="101">
        <f t="shared" si="91"/>
        <v>27276</v>
      </c>
      <c r="ED41" s="101">
        <f t="shared" si="91"/>
        <v>0</v>
      </c>
      <c r="EE41" s="101">
        <f t="shared" ref="EE41:GP41" si="92">SUM(EE3:EE40)</f>
        <v>27276</v>
      </c>
      <c r="EF41" s="101">
        <f t="shared" si="92"/>
        <v>341372</v>
      </c>
      <c r="EG41" s="101">
        <f t="shared" si="92"/>
        <v>-14221</v>
      </c>
      <c r="EH41" s="101">
        <f t="shared" si="92"/>
        <v>327151</v>
      </c>
      <c r="EI41" s="101">
        <f t="shared" si="92"/>
        <v>369267</v>
      </c>
      <c r="EJ41" s="101">
        <f t="shared" si="92"/>
        <v>0</v>
      </c>
      <c r="EK41" s="101">
        <f t="shared" si="92"/>
        <v>369267</v>
      </c>
      <c r="EL41" s="101">
        <f t="shared" si="92"/>
        <v>199916</v>
      </c>
      <c r="EM41" s="101">
        <f t="shared" si="92"/>
        <v>-2265</v>
      </c>
      <c r="EN41" s="101">
        <f t="shared" si="92"/>
        <v>197651</v>
      </c>
      <c r="EO41" s="101">
        <f t="shared" si="92"/>
        <v>28856</v>
      </c>
      <c r="EP41" s="101">
        <f t="shared" si="92"/>
        <v>0</v>
      </c>
      <c r="EQ41" s="101">
        <f t="shared" si="92"/>
        <v>28856</v>
      </c>
      <c r="ER41" s="101">
        <f t="shared" si="92"/>
        <v>24804</v>
      </c>
      <c r="ES41" s="101">
        <f t="shared" si="92"/>
        <v>0</v>
      </c>
      <c r="ET41" s="101">
        <f t="shared" si="92"/>
        <v>24804</v>
      </c>
      <c r="EU41" s="101">
        <f t="shared" si="92"/>
        <v>3334909</v>
      </c>
      <c r="EV41" s="101">
        <f t="shared" si="92"/>
        <v>-13044</v>
      </c>
      <c r="EW41" s="101">
        <f t="shared" si="92"/>
        <v>3321865</v>
      </c>
      <c r="EX41" s="101">
        <f t="shared" si="92"/>
        <v>235384</v>
      </c>
      <c r="EY41" s="101">
        <f t="shared" si="92"/>
        <v>-15012</v>
      </c>
      <c r="EZ41" s="101">
        <f t="shared" si="92"/>
        <v>220372</v>
      </c>
      <c r="FA41" s="101">
        <f t="shared" si="92"/>
        <v>31902</v>
      </c>
      <c r="FB41" s="101">
        <f t="shared" si="92"/>
        <v>0</v>
      </c>
      <c r="FC41" s="101">
        <f t="shared" si="92"/>
        <v>31902</v>
      </c>
      <c r="FD41" s="101">
        <f t="shared" si="92"/>
        <v>22040</v>
      </c>
      <c r="FE41" s="101">
        <f t="shared" si="92"/>
        <v>0</v>
      </c>
      <c r="FF41" s="101">
        <f t="shared" si="92"/>
        <v>22040</v>
      </c>
      <c r="FG41" s="101">
        <f t="shared" si="92"/>
        <v>153537</v>
      </c>
      <c r="FH41" s="101">
        <f t="shared" si="92"/>
        <v>-285</v>
      </c>
      <c r="FI41" s="101">
        <f t="shared" si="92"/>
        <v>153252</v>
      </c>
      <c r="FJ41" s="101">
        <f t="shared" si="92"/>
        <v>595666</v>
      </c>
      <c r="FK41" s="101">
        <f t="shared" si="92"/>
        <v>-99</v>
      </c>
      <c r="FL41" s="101">
        <f t="shared" si="92"/>
        <v>595567</v>
      </c>
      <c r="FM41" s="101">
        <f t="shared" si="92"/>
        <v>604353</v>
      </c>
      <c r="FN41" s="101">
        <f t="shared" si="92"/>
        <v>-14280</v>
      </c>
      <c r="FO41" s="101">
        <f t="shared" si="92"/>
        <v>590073</v>
      </c>
      <c r="FP41" s="101">
        <f t="shared" si="92"/>
        <v>428241</v>
      </c>
      <c r="FQ41" s="101">
        <f t="shared" si="92"/>
        <v>-20608</v>
      </c>
      <c r="FR41" s="101">
        <f t="shared" si="92"/>
        <v>407633</v>
      </c>
      <c r="FS41" s="101">
        <f t="shared" si="92"/>
        <v>38592</v>
      </c>
      <c r="FT41" s="101">
        <f t="shared" si="92"/>
        <v>0</v>
      </c>
      <c r="FU41" s="101">
        <f t="shared" si="92"/>
        <v>38592</v>
      </c>
      <c r="FV41" s="101">
        <f t="shared" si="92"/>
        <v>216696</v>
      </c>
      <c r="FW41" s="101">
        <f t="shared" si="92"/>
        <v>7347</v>
      </c>
      <c r="FX41" s="101">
        <f t="shared" si="92"/>
        <v>224043</v>
      </c>
      <c r="FY41" s="101">
        <f t="shared" si="92"/>
        <v>408086</v>
      </c>
      <c r="FZ41" s="101">
        <f t="shared" si="92"/>
        <v>-3977</v>
      </c>
      <c r="GA41" s="101">
        <f t="shared" si="92"/>
        <v>404109</v>
      </c>
      <c r="GB41" s="101">
        <f t="shared" si="92"/>
        <v>284592</v>
      </c>
      <c r="GC41" s="101">
        <f t="shared" si="92"/>
        <v>-4828</v>
      </c>
      <c r="GD41" s="101">
        <f t="shared" si="92"/>
        <v>279764</v>
      </c>
      <c r="GE41" s="101">
        <f t="shared" si="92"/>
        <v>744239</v>
      </c>
      <c r="GF41" s="101">
        <f t="shared" si="92"/>
        <v>5797</v>
      </c>
      <c r="GG41" s="101">
        <f t="shared" si="92"/>
        <v>750036</v>
      </c>
      <c r="GH41" s="101">
        <f t="shared" si="92"/>
        <v>121852</v>
      </c>
      <c r="GI41" s="101">
        <f t="shared" si="92"/>
        <v>0</v>
      </c>
      <c r="GJ41" s="101">
        <f t="shared" si="92"/>
        <v>121852</v>
      </c>
      <c r="GK41" s="101">
        <f t="shared" si="92"/>
        <v>15714</v>
      </c>
      <c r="GL41" s="101">
        <f t="shared" si="92"/>
        <v>0</v>
      </c>
      <c r="GM41" s="101">
        <f t="shared" si="92"/>
        <v>15714</v>
      </c>
      <c r="GN41" s="101">
        <f t="shared" si="92"/>
        <v>148469</v>
      </c>
      <c r="GO41" s="101">
        <f t="shared" si="92"/>
        <v>0</v>
      </c>
      <c r="GP41" s="101">
        <f t="shared" si="92"/>
        <v>148469</v>
      </c>
      <c r="GQ41" s="101">
        <f t="shared" ref="GQ41:JB41" si="93">SUM(GQ3:GQ40)</f>
        <v>137617</v>
      </c>
      <c r="GR41" s="101">
        <f t="shared" si="93"/>
        <v>-7141</v>
      </c>
      <c r="GS41" s="101">
        <f t="shared" si="93"/>
        <v>130476</v>
      </c>
      <c r="GT41" s="101">
        <f t="shared" si="93"/>
        <v>357829</v>
      </c>
      <c r="GU41" s="101">
        <f t="shared" si="93"/>
        <v>-4738</v>
      </c>
      <c r="GV41" s="101">
        <f t="shared" si="93"/>
        <v>353091</v>
      </c>
      <c r="GW41" s="101">
        <f t="shared" si="93"/>
        <v>187012</v>
      </c>
      <c r="GX41" s="101">
        <f t="shared" si="93"/>
        <v>-1047</v>
      </c>
      <c r="GY41" s="101">
        <f t="shared" si="93"/>
        <v>185965</v>
      </c>
      <c r="GZ41" s="101">
        <f t="shared" si="93"/>
        <v>222534</v>
      </c>
      <c r="HA41" s="101">
        <f t="shared" si="93"/>
        <v>1449</v>
      </c>
      <c r="HB41" s="101">
        <f t="shared" si="93"/>
        <v>223983</v>
      </c>
      <c r="HC41" s="101">
        <f t="shared" si="93"/>
        <v>520000</v>
      </c>
      <c r="HD41" s="101">
        <f t="shared" si="93"/>
        <v>-18514</v>
      </c>
      <c r="HE41" s="101">
        <f t="shared" si="93"/>
        <v>501486</v>
      </c>
      <c r="HF41" s="101">
        <f t="shared" si="93"/>
        <v>21840</v>
      </c>
      <c r="HG41" s="101">
        <f t="shared" si="93"/>
        <v>0</v>
      </c>
      <c r="HH41" s="101">
        <f t="shared" si="93"/>
        <v>21840</v>
      </c>
      <c r="HI41" s="101">
        <f t="shared" si="93"/>
        <v>304127</v>
      </c>
      <c r="HJ41" s="101">
        <f t="shared" si="93"/>
        <v>-2394</v>
      </c>
      <c r="HK41" s="101">
        <f t="shared" si="93"/>
        <v>301733</v>
      </c>
      <c r="HL41" s="101">
        <f t="shared" si="93"/>
        <v>6321</v>
      </c>
      <c r="HM41" s="101">
        <f t="shared" si="93"/>
        <v>0</v>
      </c>
      <c r="HN41" s="101">
        <f t="shared" si="93"/>
        <v>6321</v>
      </c>
      <c r="HO41" s="101">
        <f t="shared" si="93"/>
        <v>130526</v>
      </c>
      <c r="HP41" s="101">
        <f t="shared" si="93"/>
        <v>-7988</v>
      </c>
      <c r="HQ41" s="101">
        <f t="shared" si="93"/>
        <v>122538</v>
      </c>
      <c r="HR41" s="101">
        <f t="shared" si="93"/>
        <v>151897</v>
      </c>
      <c r="HS41" s="101">
        <f t="shared" si="93"/>
        <v>5467</v>
      </c>
      <c r="HT41" s="101">
        <f t="shared" si="93"/>
        <v>157364</v>
      </c>
      <c r="HU41" s="101">
        <f t="shared" si="93"/>
        <v>164097</v>
      </c>
      <c r="HV41" s="101">
        <f t="shared" si="93"/>
        <v>6030</v>
      </c>
      <c r="HW41" s="101">
        <f t="shared" si="93"/>
        <v>170127</v>
      </c>
      <c r="HX41" s="101">
        <f t="shared" si="93"/>
        <v>72248</v>
      </c>
      <c r="HY41" s="101">
        <f t="shared" si="93"/>
        <v>6507</v>
      </c>
      <c r="HZ41" s="101">
        <f t="shared" si="93"/>
        <v>78755</v>
      </c>
      <c r="IA41" s="101">
        <f t="shared" si="93"/>
        <v>394354</v>
      </c>
      <c r="IB41" s="101">
        <f t="shared" si="93"/>
        <v>-25943</v>
      </c>
      <c r="IC41" s="101">
        <f t="shared" si="93"/>
        <v>368411</v>
      </c>
      <c r="ID41" s="101">
        <f t="shared" si="93"/>
        <v>130009</v>
      </c>
      <c r="IE41" s="101">
        <f t="shared" si="93"/>
        <v>-6940</v>
      </c>
      <c r="IF41" s="101">
        <f t="shared" si="93"/>
        <v>123069</v>
      </c>
      <c r="IG41" s="209">
        <f t="shared" si="93"/>
        <v>0</v>
      </c>
      <c r="IH41" s="209">
        <f t="shared" si="93"/>
        <v>0</v>
      </c>
      <c r="II41" s="209">
        <f t="shared" si="93"/>
        <v>0</v>
      </c>
      <c r="IJ41" s="101">
        <f t="shared" si="93"/>
        <v>30925</v>
      </c>
      <c r="IK41" s="101">
        <f t="shared" si="93"/>
        <v>0</v>
      </c>
      <c r="IL41" s="101">
        <f t="shared" si="93"/>
        <v>30925</v>
      </c>
      <c r="IM41" s="101">
        <f t="shared" si="93"/>
        <v>580795</v>
      </c>
      <c r="IN41" s="101">
        <f t="shared" si="93"/>
        <v>-21124</v>
      </c>
      <c r="IO41" s="101">
        <f t="shared" si="93"/>
        <v>559671</v>
      </c>
      <c r="IP41" s="101">
        <f t="shared" si="93"/>
        <v>240156</v>
      </c>
      <c r="IQ41" s="101">
        <f t="shared" si="93"/>
        <v>5019</v>
      </c>
      <c r="IR41" s="101">
        <f t="shared" si="93"/>
        <v>245175</v>
      </c>
      <c r="IS41" s="101">
        <f t="shared" si="93"/>
        <v>87623</v>
      </c>
      <c r="IT41" s="101">
        <f t="shared" si="93"/>
        <v>5000</v>
      </c>
      <c r="IU41" s="101">
        <f t="shared" si="93"/>
        <v>92623</v>
      </c>
      <c r="IV41" s="101">
        <f t="shared" si="93"/>
        <v>28318</v>
      </c>
      <c r="IW41" s="101">
        <f t="shared" si="93"/>
        <v>0</v>
      </c>
      <c r="IX41" s="101">
        <f t="shared" si="93"/>
        <v>28318</v>
      </c>
      <c r="IY41" s="101">
        <f t="shared" si="93"/>
        <v>884473</v>
      </c>
      <c r="IZ41" s="101">
        <f t="shared" si="93"/>
        <v>-46862</v>
      </c>
      <c r="JA41" s="101">
        <f t="shared" si="93"/>
        <v>837611</v>
      </c>
      <c r="JB41" s="101">
        <f t="shared" si="93"/>
        <v>588818</v>
      </c>
      <c r="JC41" s="101">
        <f t="shared" ref="JC41:JH41" si="94">SUM(JC3:JC40)</f>
        <v>-9803</v>
      </c>
      <c r="JD41" s="101">
        <f t="shared" si="94"/>
        <v>579015</v>
      </c>
      <c r="JE41" s="101">
        <f t="shared" si="94"/>
        <v>388910</v>
      </c>
      <c r="JF41" s="101">
        <f t="shared" si="94"/>
        <v>15328</v>
      </c>
      <c r="JG41" s="101">
        <f t="shared" si="94"/>
        <v>404238</v>
      </c>
      <c r="JH41" s="101">
        <f t="shared" si="94"/>
        <v>0</v>
      </c>
      <c r="JI41" s="115"/>
      <c r="MR41" s="128">
        <f>1-(COUNTIF(JJ41:MQ41,MQ50)/87)-(COUNTIF(JJ41:MQ41,MQ51)/87)</f>
        <v>1</v>
      </c>
      <c r="MS41" s="189" t="s">
        <v>436</v>
      </c>
    </row>
    <row r="42" spans="1:358" s="109" customFormat="1">
      <c r="F42" s="109" t="s">
        <v>435</v>
      </c>
      <c r="I42" s="109">
        <f>Adams!H35</f>
        <v>20024</v>
      </c>
      <c r="L42" s="109">
        <f>Appleton!H35</f>
        <v>68970</v>
      </c>
      <c r="O42" s="109">
        <f>Ashland!H35</f>
        <v>40652</v>
      </c>
      <c r="R42" s="109">
        <f>Barron!H35</f>
        <v>278456</v>
      </c>
      <c r="U42" s="109">
        <f>Bayfield!H35</f>
        <v>208324</v>
      </c>
      <c r="X42" s="109">
        <f>Brown!H35</f>
        <v>177613</v>
      </c>
      <c r="AA42" s="109">
        <f>Buffalo!H35</f>
        <v>104996</v>
      </c>
      <c r="AD42" s="109">
        <f>Burnett!H35</f>
        <v>90674</v>
      </c>
      <c r="AG42" s="109">
        <f>Calumet!H35</f>
        <v>166093</v>
      </c>
      <c r="AJ42" s="109">
        <f>'Central Racine'!H35</f>
        <v>65746</v>
      </c>
      <c r="AM42" s="109">
        <f>Chippewa!H35</f>
        <v>495604</v>
      </c>
      <c r="AP42" s="109">
        <f>'Bd of Health-MadisonDane'!H35</f>
        <v>1561062</v>
      </c>
      <c r="AS42" s="109">
        <f>Clark!H35</f>
        <v>89624</v>
      </c>
      <c r="AV42" s="109">
        <f>Columbia!H35</f>
        <v>183542</v>
      </c>
      <c r="AY42" s="109">
        <f>Crawford!H35</f>
        <v>15005</v>
      </c>
      <c r="BB42" s="109">
        <f>Cudahy!H35</f>
        <v>31548</v>
      </c>
      <c r="BE42" s="109">
        <f>DePere!H35</f>
        <v>18498</v>
      </c>
      <c r="BH42" s="109">
        <f>Dodge!H35</f>
        <v>298385</v>
      </c>
      <c r="BK42" s="109">
        <f>Door!H35</f>
        <v>127661</v>
      </c>
      <c r="BN42" s="109">
        <f>Douglas!H35</f>
        <v>38592</v>
      </c>
      <c r="BQ42" s="109">
        <f>Dunn!H35</f>
        <v>288198</v>
      </c>
      <c r="BT42" s="109">
        <f>'Eau Claire'!H35</f>
        <v>684537</v>
      </c>
      <c r="BW42" s="109">
        <f>Florence!H35</f>
        <v>50095</v>
      </c>
      <c r="BZ42" s="109">
        <f>'Fond du Lac'!H35</f>
        <v>588046</v>
      </c>
      <c r="CC42" s="109">
        <f>Forest!H35</f>
        <v>70762</v>
      </c>
      <c r="CF42" s="109">
        <f>Franklin!H35</f>
        <v>15531</v>
      </c>
      <c r="CI42" s="109">
        <f>Grant!H35</f>
        <v>250696</v>
      </c>
      <c r="CL42" s="109">
        <f>Green!H35</f>
        <v>163967</v>
      </c>
      <c r="CO42" s="109">
        <f>'Green Lake'!H35</f>
        <v>18390</v>
      </c>
      <c r="CR42" s="109">
        <f>Greendale!H35</f>
        <v>7185</v>
      </c>
      <c r="CU42" s="109">
        <f>Greenfield!H35</f>
        <v>23263</v>
      </c>
      <c r="CX42" s="109">
        <f>'Hales Corners'!H35</f>
        <v>3919</v>
      </c>
      <c r="DA42" s="109">
        <f>Iowa!H35</f>
        <v>18686</v>
      </c>
      <c r="DD42" s="109">
        <f>Iron!H35</f>
        <v>36600</v>
      </c>
      <c r="DG42" s="109">
        <f>Jackson!H35</f>
        <v>139938</v>
      </c>
      <c r="DJ42" s="109">
        <f>Jefferson!H35</f>
        <v>338607</v>
      </c>
      <c r="DM42" s="109">
        <f>Juneau!H35</f>
        <v>387248</v>
      </c>
      <c r="DP42" s="109">
        <f>Kenosha!H35</f>
        <v>1513113</v>
      </c>
      <c r="DS42" s="109">
        <f>Kewaunee!H35</f>
        <v>77814</v>
      </c>
      <c r="DV42" s="109">
        <f>LaCrosse!H35</f>
        <v>697015</v>
      </c>
      <c r="DY42" s="109">
        <f>Lafayette!H35</f>
        <v>15398</v>
      </c>
      <c r="EB42" s="109">
        <f>Langlade!H35</f>
        <v>23781</v>
      </c>
      <c r="EE42" s="109">
        <f>Lincoln!H35</f>
        <v>25711</v>
      </c>
      <c r="EH42" s="109">
        <f>Manitowoc!H35</f>
        <v>323640</v>
      </c>
      <c r="EK42" s="109">
        <f>Marathon!H35</f>
        <v>363849</v>
      </c>
      <c r="EN42" s="109">
        <f>Marinette!H35</f>
        <v>195662</v>
      </c>
      <c r="EQ42" s="109">
        <f>Marquette!H35</f>
        <v>28009</v>
      </c>
      <c r="ET42" s="109">
        <f>Menasha!H35</f>
        <v>23321</v>
      </c>
      <c r="EW42" s="109">
        <f>Milwaukee!H39</f>
        <v>3249838</v>
      </c>
      <c r="EZ42" s="109">
        <f>Monroe!H35</f>
        <v>217116</v>
      </c>
      <c r="FC42" s="109">
        <f>'North Shore'!H35</f>
        <v>30220</v>
      </c>
      <c r="FF42" s="109">
        <f>'Oak Creek'!H35</f>
        <v>20924</v>
      </c>
      <c r="FI42" s="109">
        <f>Oconto!H35</f>
        <v>151516</v>
      </c>
      <c r="FL42" s="109">
        <f>Oneida!H35</f>
        <v>543728</v>
      </c>
      <c r="FO42" s="109">
        <f>Outagamie!H35</f>
        <v>585970</v>
      </c>
      <c r="FR42" s="109">
        <f>'Wash-Ozauk'!H35</f>
        <v>402399</v>
      </c>
      <c r="FU42" s="109">
        <f>Pepin!H35</f>
        <v>37999</v>
      </c>
      <c r="FX42" s="109">
        <f>Pierce!H35</f>
        <v>222318</v>
      </c>
      <c r="GA42" s="109">
        <f>Polk!H35</f>
        <v>402202</v>
      </c>
      <c r="GD42" s="109">
        <f>Portage!H35</f>
        <v>276609</v>
      </c>
      <c r="GG42" s="109">
        <f>Price!H35</f>
        <v>749097</v>
      </c>
      <c r="GJ42" s="109">
        <f>Racine!H35</f>
        <v>114759</v>
      </c>
      <c r="GM42" s="109">
        <f>Richland!H35</f>
        <v>14656</v>
      </c>
      <c r="GP42" s="109">
        <f>Rock!H35</f>
        <v>140768</v>
      </c>
      <c r="GS42" s="109">
        <f>Rusk!H35</f>
        <v>128968</v>
      </c>
      <c r="GV42" s="109">
        <f>Sauk!H35</f>
        <v>349859</v>
      </c>
      <c r="GY42" s="109">
        <f>Sawyer!H35</f>
        <v>134754</v>
      </c>
      <c r="HB42" s="109">
        <f>Shawano!H35</f>
        <v>221420</v>
      </c>
      <c r="HE42" s="109">
        <f>Sheboygan!H35</f>
        <v>497136</v>
      </c>
      <c r="HH42" s="109">
        <f>'South Milwaukee'!H35</f>
        <v>20677</v>
      </c>
      <c r="HK42" s="109">
        <f>'St Croix'!H35</f>
        <v>299055</v>
      </c>
      <c r="HN42" s="109">
        <f>'St Francis'!H35</f>
        <v>5942</v>
      </c>
      <c r="HQ42" s="109">
        <f>Taylor!H35</f>
        <v>121151</v>
      </c>
      <c r="HT42" s="109">
        <f>Trempealeau!H35</f>
        <v>155637</v>
      </c>
      <c r="HW42" s="109">
        <f>Vernon!H35</f>
        <v>167656</v>
      </c>
      <c r="HZ42" s="109">
        <f>Vilas!H35</f>
        <v>77374</v>
      </c>
      <c r="IC42" s="109">
        <f>Walworth!H35</f>
        <v>364165</v>
      </c>
      <c r="IF42" s="109">
        <f>Washburn!H35</f>
        <v>122032</v>
      </c>
      <c r="II42" s="109">
        <f>[1]Washington!H35</f>
        <v>0</v>
      </c>
      <c r="IL42" s="109">
        <f>Watertown!H35</f>
        <v>29738</v>
      </c>
      <c r="IO42" s="109">
        <f>Waukesha!H35</f>
        <v>550888</v>
      </c>
      <c r="IR42" s="109">
        <f>Waupaca!H35</f>
        <v>243159</v>
      </c>
      <c r="IU42" s="109">
        <f>Waushara!H35</f>
        <v>49886</v>
      </c>
      <c r="IX42" s="109">
        <f>Wauwatosa!H35</f>
        <v>26832</v>
      </c>
      <c r="JA42" s="109">
        <f>'West Allis'!H35</f>
        <v>834183</v>
      </c>
      <c r="JD42" s="109">
        <f>Winnebago!H35</f>
        <v>573182</v>
      </c>
      <c r="JG42" s="109">
        <f>Wood!H35</f>
        <v>401133</v>
      </c>
      <c r="JH42" s="109">
        <f>SUM(H42:JG42)</f>
        <v>22988996</v>
      </c>
      <c r="JI42" s="115"/>
      <c r="JJ42" s="219">
        <f t="shared" ref="JJ42:KO42" si="95">1-((COUNTIF(JJ3:JJ31,JJ50)+COUNTIF(JJ3:JJ31,JJ51))/15)</f>
        <v>1</v>
      </c>
      <c r="JK42" s="219">
        <f t="shared" si="95"/>
        <v>1</v>
      </c>
      <c r="JL42" s="219">
        <f t="shared" si="95"/>
        <v>1</v>
      </c>
      <c r="JM42" s="219">
        <f t="shared" si="95"/>
        <v>1</v>
      </c>
      <c r="JN42" s="219">
        <f t="shared" si="95"/>
        <v>1</v>
      </c>
      <c r="JO42" s="219">
        <f t="shared" si="95"/>
        <v>1</v>
      </c>
      <c r="JP42" s="219">
        <f t="shared" si="95"/>
        <v>1</v>
      </c>
      <c r="JQ42" s="219">
        <f t="shared" si="95"/>
        <v>1</v>
      </c>
      <c r="JR42" s="219">
        <f t="shared" si="95"/>
        <v>1</v>
      </c>
      <c r="JS42" s="219">
        <f t="shared" si="95"/>
        <v>1</v>
      </c>
      <c r="JT42" s="219">
        <f t="shared" si="95"/>
        <v>1</v>
      </c>
      <c r="JU42" s="219">
        <f t="shared" si="95"/>
        <v>1</v>
      </c>
      <c r="JV42" s="219">
        <f t="shared" si="95"/>
        <v>1</v>
      </c>
      <c r="JW42" s="219">
        <f t="shared" si="95"/>
        <v>1</v>
      </c>
      <c r="JX42" s="219">
        <f t="shared" si="95"/>
        <v>1</v>
      </c>
      <c r="JY42" s="219">
        <f t="shared" si="95"/>
        <v>1</v>
      </c>
      <c r="JZ42" s="219">
        <f t="shared" si="95"/>
        <v>1</v>
      </c>
      <c r="KA42" s="219">
        <f t="shared" si="95"/>
        <v>1</v>
      </c>
      <c r="KB42" s="219">
        <f t="shared" si="95"/>
        <v>1</v>
      </c>
      <c r="KC42" s="219">
        <f t="shared" si="95"/>
        <v>1</v>
      </c>
      <c r="KD42" s="219">
        <f t="shared" si="95"/>
        <v>1</v>
      </c>
      <c r="KE42" s="219">
        <f t="shared" si="95"/>
        <v>1</v>
      </c>
      <c r="KF42" s="219">
        <f t="shared" si="95"/>
        <v>1</v>
      </c>
      <c r="KG42" s="219">
        <f t="shared" si="95"/>
        <v>1</v>
      </c>
      <c r="KH42" s="219">
        <f t="shared" si="95"/>
        <v>1</v>
      </c>
      <c r="KI42" s="219">
        <f t="shared" si="95"/>
        <v>1</v>
      </c>
      <c r="KJ42" s="219">
        <f t="shared" si="95"/>
        <v>1</v>
      </c>
      <c r="KK42" s="219">
        <f t="shared" si="95"/>
        <v>1</v>
      </c>
      <c r="KL42" s="219">
        <f t="shared" si="95"/>
        <v>1</v>
      </c>
      <c r="KM42" s="219">
        <f t="shared" si="95"/>
        <v>1</v>
      </c>
      <c r="KN42" s="219">
        <f t="shared" si="95"/>
        <v>1</v>
      </c>
      <c r="KO42" s="219">
        <f t="shared" si="95"/>
        <v>1</v>
      </c>
      <c r="KP42" s="219">
        <f t="shared" ref="KP42:LU42" si="96">1-((COUNTIF(KP3:KP31,KP50)+COUNTIF(KP3:KP31,KP51))/15)</f>
        <v>1</v>
      </c>
      <c r="KQ42" s="219">
        <f t="shared" si="96"/>
        <v>1</v>
      </c>
      <c r="KR42" s="219">
        <f t="shared" si="96"/>
        <v>1</v>
      </c>
      <c r="KS42" s="219">
        <f t="shared" si="96"/>
        <v>1</v>
      </c>
      <c r="KT42" s="219">
        <f t="shared" si="96"/>
        <v>1</v>
      </c>
      <c r="KU42" s="219">
        <f t="shared" si="96"/>
        <v>1</v>
      </c>
      <c r="KV42" s="219">
        <f t="shared" si="96"/>
        <v>1</v>
      </c>
      <c r="KW42" s="219">
        <f t="shared" si="96"/>
        <v>1</v>
      </c>
      <c r="KX42" s="219">
        <f t="shared" si="96"/>
        <v>1</v>
      </c>
      <c r="KY42" s="219">
        <f t="shared" si="96"/>
        <v>1</v>
      </c>
      <c r="KZ42" s="219">
        <f t="shared" si="96"/>
        <v>1</v>
      </c>
      <c r="LA42" s="219">
        <f t="shared" si="96"/>
        <v>1</v>
      </c>
      <c r="LB42" s="219">
        <f t="shared" si="96"/>
        <v>1</v>
      </c>
      <c r="LC42" s="219">
        <f t="shared" si="96"/>
        <v>1</v>
      </c>
      <c r="LD42" s="219">
        <f t="shared" si="96"/>
        <v>1</v>
      </c>
      <c r="LE42" s="219">
        <f t="shared" si="96"/>
        <v>1</v>
      </c>
      <c r="LF42" s="219">
        <f t="shared" si="96"/>
        <v>1</v>
      </c>
      <c r="LG42" s="219">
        <f t="shared" si="96"/>
        <v>1</v>
      </c>
      <c r="LH42" s="219">
        <f t="shared" si="96"/>
        <v>1</v>
      </c>
      <c r="LI42" s="219">
        <f t="shared" si="96"/>
        <v>1</v>
      </c>
      <c r="LJ42" s="219">
        <f t="shared" si="96"/>
        <v>1</v>
      </c>
      <c r="LK42" s="219">
        <f t="shared" si="96"/>
        <v>1</v>
      </c>
      <c r="LL42" s="219">
        <f t="shared" si="96"/>
        <v>1</v>
      </c>
      <c r="LM42" s="219">
        <f t="shared" si="96"/>
        <v>1</v>
      </c>
      <c r="LN42" s="219">
        <f t="shared" si="96"/>
        <v>1</v>
      </c>
      <c r="LO42" s="219">
        <f t="shared" si="96"/>
        <v>1</v>
      </c>
      <c r="LP42" s="219">
        <f t="shared" si="96"/>
        <v>1</v>
      </c>
      <c r="LQ42" s="219">
        <f t="shared" si="96"/>
        <v>1</v>
      </c>
      <c r="LR42" s="219">
        <f t="shared" si="96"/>
        <v>1</v>
      </c>
      <c r="LS42" s="219">
        <f t="shared" si="96"/>
        <v>1</v>
      </c>
      <c r="LT42" s="219">
        <f t="shared" si="96"/>
        <v>1</v>
      </c>
      <c r="LU42" s="219">
        <f t="shared" si="96"/>
        <v>1</v>
      </c>
      <c r="LV42" s="219">
        <f t="shared" ref="LV42:MQ42" si="97">1-((COUNTIF(LV3:LV31,LV50)+COUNTIF(LV3:LV31,LV51))/15)</f>
        <v>1</v>
      </c>
      <c r="LW42" s="219">
        <f t="shared" si="97"/>
        <v>1</v>
      </c>
      <c r="LX42" s="219">
        <f t="shared" si="97"/>
        <v>1</v>
      </c>
      <c r="LY42" s="219">
        <f t="shared" si="97"/>
        <v>1</v>
      </c>
      <c r="LZ42" s="219">
        <f t="shared" si="97"/>
        <v>1</v>
      </c>
      <c r="MA42" s="219">
        <f t="shared" si="97"/>
        <v>1</v>
      </c>
      <c r="MB42" s="219">
        <f t="shared" si="97"/>
        <v>1</v>
      </c>
      <c r="MC42" s="219">
        <f t="shared" si="97"/>
        <v>1</v>
      </c>
      <c r="MD42" s="219">
        <f t="shared" si="97"/>
        <v>1</v>
      </c>
      <c r="ME42" s="219">
        <f t="shared" si="97"/>
        <v>1</v>
      </c>
      <c r="MF42" s="219">
        <f t="shared" si="97"/>
        <v>1</v>
      </c>
      <c r="MG42" s="219">
        <f t="shared" si="97"/>
        <v>1</v>
      </c>
      <c r="MH42" s="219">
        <f t="shared" si="97"/>
        <v>1</v>
      </c>
      <c r="MI42" s="219">
        <f t="shared" si="97"/>
        <v>1</v>
      </c>
      <c r="MJ42" s="219">
        <f t="shared" si="97"/>
        <v>1</v>
      </c>
      <c r="MK42" s="219">
        <f t="shared" si="97"/>
        <v>1</v>
      </c>
      <c r="ML42" s="219">
        <f t="shared" si="97"/>
        <v>1</v>
      </c>
      <c r="MM42" s="219">
        <f t="shared" si="97"/>
        <v>1</v>
      </c>
      <c r="MN42" s="219">
        <f t="shared" si="97"/>
        <v>1</v>
      </c>
      <c r="MO42" s="219">
        <f t="shared" si="97"/>
        <v>1</v>
      </c>
      <c r="MP42" s="219">
        <f t="shared" si="97"/>
        <v>1</v>
      </c>
      <c r="MQ42" s="219">
        <f t="shared" si="97"/>
        <v>1</v>
      </c>
      <c r="MR42" s="112">
        <f>COUNTIF(JJ42:MQ42,100%)/87</f>
        <v>0.9885057471264368</v>
      </c>
      <c r="MS42" s="189">
        <f>COUNTIF(JJ42:MQ42,100%)</f>
        <v>86</v>
      </c>
      <c r="MT42" s="99"/>
    </row>
    <row r="43" spans="1:358" s="109" customFormat="1">
      <c r="F43" s="109" t="s">
        <v>434</v>
      </c>
      <c r="I43" s="109">
        <f>I41-I42</f>
        <v>1223</v>
      </c>
      <c r="L43" s="109">
        <f>L41-L42</f>
        <v>4103</v>
      </c>
      <c r="O43" s="109">
        <f>O41-O42</f>
        <v>101549</v>
      </c>
      <c r="R43" s="109">
        <f>R41-R42</f>
        <v>2261</v>
      </c>
      <c r="U43" s="109">
        <f>U41-U42</f>
        <v>1241</v>
      </c>
      <c r="X43" s="109">
        <f>X41-X42</f>
        <v>10754</v>
      </c>
      <c r="AA43" s="109">
        <f>AA41-AA42</f>
        <v>788</v>
      </c>
      <c r="AD43" s="109">
        <f>AD41-AD42</f>
        <v>959</v>
      </c>
      <c r="AG43" s="109">
        <f>AG41-AG42</f>
        <v>1405</v>
      </c>
      <c r="AJ43" s="109">
        <f>AJ41-AJ42</f>
        <v>2726</v>
      </c>
      <c r="AM43" s="109">
        <f>AM41-AM42</f>
        <v>3298</v>
      </c>
      <c r="AP43" s="109">
        <f>AP41-AP42</f>
        <v>19694</v>
      </c>
      <c r="AS43" s="109">
        <f>AS41-AS42</f>
        <v>3586</v>
      </c>
      <c r="AV43" s="109">
        <f>AV41-AV42</f>
        <v>2080</v>
      </c>
      <c r="AY43" s="109">
        <f>AY41-AY42</f>
        <v>862</v>
      </c>
      <c r="BB43" s="109">
        <f>BB41-BB42</f>
        <v>1057</v>
      </c>
      <c r="BE43" s="109">
        <f>BE41-BE42</f>
        <v>1136</v>
      </c>
      <c r="BH43" s="109">
        <f>BH41-BH42</f>
        <v>2593</v>
      </c>
      <c r="BK43" s="109">
        <f>BK41-BK42</f>
        <v>979</v>
      </c>
      <c r="BN43" s="109">
        <f>BN41-BN42</f>
        <v>2430</v>
      </c>
      <c r="BQ43" s="109">
        <f>BQ41-BQ42</f>
        <v>2404</v>
      </c>
      <c r="BT43" s="109">
        <f>BT41-BT42</f>
        <v>55153</v>
      </c>
      <c r="BW43" s="109">
        <f>BW41-BW42</f>
        <v>676</v>
      </c>
      <c r="BZ43" s="109">
        <f>BZ41-BZ42</f>
        <v>4608</v>
      </c>
      <c r="CC43" s="109">
        <f>CC41-CC42</f>
        <v>790</v>
      </c>
      <c r="CF43" s="109">
        <f>CF41-CF42</f>
        <v>896</v>
      </c>
      <c r="CI43" s="109">
        <f>CI41-CI42</f>
        <v>2881</v>
      </c>
      <c r="CL43" s="109">
        <f>CL41-CL42</f>
        <v>1558</v>
      </c>
      <c r="CO43" s="109">
        <f>CO41-CO42</f>
        <v>1120</v>
      </c>
      <c r="CR43" s="109">
        <f>CR41-CR42</f>
        <v>430</v>
      </c>
      <c r="CU43" s="109">
        <f>CU41-CU42</f>
        <v>1535</v>
      </c>
      <c r="CX43" s="109">
        <f>CX41-CX42</f>
        <v>186</v>
      </c>
      <c r="DA43" s="109">
        <f>DA41-DA42</f>
        <v>1416</v>
      </c>
      <c r="DD43" s="109">
        <f>DD41-DD42</f>
        <v>558</v>
      </c>
      <c r="DG43" s="109">
        <f>DG41-DG42</f>
        <v>1419</v>
      </c>
      <c r="DJ43" s="109">
        <f>DJ41-DJ42</f>
        <v>2160</v>
      </c>
      <c r="DM43" s="109">
        <f>DM41-DM42</f>
        <v>1335</v>
      </c>
      <c r="DP43" s="109">
        <f>DP41-DP42</f>
        <v>-395869</v>
      </c>
      <c r="DS43" s="109">
        <f>DS41-DS42</f>
        <v>858</v>
      </c>
      <c r="DV43" s="109">
        <f>DV41-DV42</f>
        <v>4477</v>
      </c>
      <c r="DY43" s="109">
        <f>DY41-DY42</f>
        <v>1102</v>
      </c>
      <c r="EB43" s="109">
        <f>EB41-EB42</f>
        <v>1276</v>
      </c>
      <c r="EE43" s="109">
        <f>EE41-EE42</f>
        <v>1565</v>
      </c>
      <c r="EH43" s="109">
        <f>EH41-EH42</f>
        <v>3511</v>
      </c>
      <c r="EK43" s="109">
        <f>EK41-EK42</f>
        <v>5418</v>
      </c>
      <c r="EN43" s="109">
        <f>EN41-EN42</f>
        <v>1989</v>
      </c>
      <c r="EQ43" s="109">
        <f>EQ41-EQ42</f>
        <v>847</v>
      </c>
      <c r="ET43" s="109">
        <f>ET41-ET42</f>
        <v>1483</v>
      </c>
      <c r="EW43" s="109">
        <f>EW41-EW42</f>
        <v>72027</v>
      </c>
      <c r="EZ43" s="109">
        <f>EZ41-EZ42</f>
        <v>3256</v>
      </c>
      <c r="FC43" s="109">
        <f>FC41-FC42</f>
        <v>1682</v>
      </c>
      <c r="FF43" s="109">
        <f>FF41-FF42</f>
        <v>1116</v>
      </c>
      <c r="FI43" s="109">
        <f>FI41-FI42</f>
        <v>1736</v>
      </c>
      <c r="FL43" s="109">
        <f>FL41-FL42</f>
        <v>51839</v>
      </c>
      <c r="FO43" s="109">
        <f>FO41-FO42</f>
        <v>4103</v>
      </c>
      <c r="FR43" s="109">
        <f>FR41-FR42</f>
        <v>5234</v>
      </c>
      <c r="FU43" s="109">
        <f>FU41-FU42</f>
        <v>593</v>
      </c>
      <c r="FX43" s="109">
        <f>FX41-FX42</f>
        <v>1725</v>
      </c>
      <c r="GA43" s="109">
        <f>GA41-GA42</f>
        <v>1907</v>
      </c>
      <c r="GD43" s="109">
        <f>GD41-GD42</f>
        <v>3155</v>
      </c>
      <c r="GG43" s="109">
        <f>GG41-GG42</f>
        <v>939</v>
      </c>
      <c r="GJ43" s="109">
        <f>GJ41-GJ42</f>
        <v>7093</v>
      </c>
      <c r="GM43" s="109">
        <f>GM41-GM42</f>
        <v>1058</v>
      </c>
      <c r="GP43" s="109">
        <f>GP41-GP42</f>
        <v>7701</v>
      </c>
      <c r="GS43" s="109">
        <f>GS41-GS42</f>
        <v>1508</v>
      </c>
      <c r="GV43" s="109">
        <f>GV41-GV42</f>
        <v>3232</v>
      </c>
      <c r="GY43" s="109">
        <f>GY41-GY42</f>
        <v>51211</v>
      </c>
      <c r="HB43" s="109">
        <f>HB41-HB42</f>
        <v>2563</v>
      </c>
      <c r="HE43" s="109">
        <f>HE41-HE42</f>
        <v>4350</v>
      </c>
      <c r="HH43" s="109">
        <f>HH41-HH42</f>
        <v>1163</v>
      </c>
      <c r="HK43" s="109">
        <f>HK41-HK42</f>
        <v>2678</v>
      </c>
      <c r="HN43" s="109">
        <f>HN41-HN42</f>
        <v>379</v>
      </c>
      <c r="HQ43" s="109">
        <f>HQ41-HQ42</f>
        <v>1387</v>
      </c>
      <c r="HT43" s="109">
        <f>HT41-HT42</f>
        <v>1727</v>
      </c>
      <c r="HW43" s="109">
        <f>HW41-HW42</f>
        <v>2471</v>
      </c>
      <c r="HZ43" s="109">
        <f>HZ41-HZ42</f>
        <v>1381</v>
      </c>
      <c r="IC43" s="109">
        <f>IC41-IC42</f>
        <v>4246</v>
      </c>
      <c r="IF43" s="109">
        <f>IF41-IF42</f>
        <v>1037</v>
      </c>
      <c r="II43" s="109">
        <f>II41-II42</f>
        <v>0</v>
      </c>
      <c r="IL43" s="109">
        <f>IL41-IL42</f>
        <v>1187</v>
      </c>
      <c r="IO43" s="109">
        <f>IO41-IO42</f>
        <v>8783</v>
      </c>
      <c r="IR43" s="109">
        <f>IR41-IR42</f>
        <v>2016</v>
      </c>
      <c r="IU43" s="109">
        <f>IU41-IU42</f>
        <v>42737</v>
      </c>
      <c r="IX43" s="109">
        <f>IX41-IX42</f>
        <v>1486</v>
      </c>
      <c r="JA43" s="109">
        <f>JA41-JA42</f>
        <v>3428</v>
      </c>
      <c r="JD43" s="109">
        <f>JD41-JD42</f>
        <v>5833</v>
      </c>
      <c r="JG43" s="109">
        <f>JG41-JG42</f>
        <v>3105</v>
      </c>
      <c r="JH43" s="109">
        <f>JH41-JH42</f>
        <v>-22988996</v>
      </c>
      <c r="JI43" s="115"/>
      <c r="JJ43" s="214"/>
      <c r="JK43" s="214"/>
      <c r="JL43" s="214"/>
      <c r="JM43" s="214"/>
      <c r="JN43" s="214"/>
      <c r="JO43" s="214"/>
      <c r="JP43" s="214"/>
      <c r="JQ43" s="214"/>
      <c r="JR43" s="214"/>
      <c r="JS43" s="214"/>
      <c r="JT43" s="214"/>
      <c r="JU43" s="214"/>
      <c r="JV43" s="214"/>
      <c r="JW43" s="214"/>
      <c r="JX43" s="214"/>
      <c r="JY43" s="214"/>
      <c r="JZ43" s="214"/>
      <c r="KA43" s="214"/>
      <c r="KB43" s="214"/>
      <c r="KC43" s="214"/>
      <c r="KD43" s="214"/>
      <c r="KE43" s="214"/>
      <c r="KF43" s="214"/>
      <c r="KG43" s="214"/>
      <c r="KH43" s="214"/>
      <c r="KI43" s="214"/>
      <c r="KJ43" s="214"/>
      <c r="KK43" s="214"/>
      <c r="KL43" s="214"/>
      <c r="KM43" s="214"/>
      <c r="KN43" s="214"/>
      <c r="KO43" s="214"/>
      <c r="KP43" s="214"/>
      <c r="KQ43" s="214"/>
      <c r="KR43" s="214"/>
      <c r="KS43" s="214"/>
      <c r="KT43" s="214"/>
      <c r="KU43" s="214"/>
      <c r="KV43" s="214"/>
      <c r="KW43" s="214"/>
      <c r="KX43" s="214"/>
      <c r="KY43" s="214"/>
      <c r="KZ43" s="214"/>
      <c r="LA43" s="214"/>
      <c r="LB43" s="214"/>
      <c r="LC43" s="214"/>
      <c r="LD43" s="214"/>
      <c r="LE43" s="214"/>
      <c r="LF43" s="214"/>
      <c r="LG43" s="214"/>
      <c r="LH43" s="214"/>
      <c r="LI43" s="214"/>
      <c r="LJ43" s="214"/>
      <c r="LK43" s="214"/>
      <c r="LL43" s="214"/>
      <c r="LM43" s="214"/>
      <c r="LN43" s="223"/>
      <c r="LO43" s="214"/>
      <c r="LP43" s="214"/>
      <c r="LQ43" s="214"/>
      <c r="LR43" s="214"/>
      <c r="LS43" s="214"/>
      <c r="LT43" s="214"/>
      <c r="LU43" s="214"/>
      <c r="LV43" s="214"/>
      <c r="LW43" s="214"/>
      <c r="LX43" s="214"/>
      <c r="LY43" s="214"/>
      <c r="LZ43" s="214"/>
      <c r="MA43" s="214"/>
      <c r="MB43" s="214"/>
      <c r="MC43" s="214"/>
      <c r="MD43" s="214"/>
      <c r="ME43" s="214"/>
      <c r="MF43" s="214"/>
      <c r="MG43" s="214"/>
      <c r="MH43" s="214"/>
      <c r="MI43" s="214"/>
      <c r="MJ43" s="214"/>
      <c r="MK43" s="214"/>
      <c r="ML43" s="214"/>
      <c r="MM43" s="214"/>
      <c r="MN43" s="214"/>
      <c r="MO43" s="214"/>
      <c r="MP43" s="214"/>
      <c r="MQ43" s="214"/>
      <c r="MR43" s="99"/>
      <c r="MS43" s="99"/>
      <c r="MT43" s="99"/>
    </row>
    <row r="44" spans="1:358">
      <c r="JI44" s="86" t="s">
        <v>433</v>
      </c>
      <c r="JJ44" s="220"/>
      <c r="JK44" s="220"/>
      <c r="JL44" s="215"/>
      <c r="JM44" s="220"/>
      <c r="JN44" s="220"/>
      <c r="JO44" s="220"/>
      <c r="JP44" s="215"/>
      <c r="JQ44" s="215"/>
      <c r="JR44" s="220"/>
      <c r="JS44" s="220"/>
      <c r="JT44" s="220"/>
      <c r="JU44" s="220"/>
      <c r="JV44" s="220"/>
      <c r="JW44" s="220"/>
      <c r="JX44" s="220"/>
      <c r="JY44" s="220"/>
      <c r="JZ44" s="220"/>
      <c r="KA44" s="220"/>
      <c r="KB44" s="220"/>
      <c r="KC44" s="220"/>
      <c r="KD44" s="220"/>
      <c r="KE44" s="220"/>
      <c r="KF44" s="220"/>
      <c r="KG44" s="220"/>
      <c r="KH44" s="220"/>
      <c r="KI44" s="220"/>
      <c r="KJ44" s="220"/>
      <c r="KK44" s="220"/>
      <c r="KL44" s="220"/>
      <c r="KM44" s="215"/>
      <c r="KN44" s="220"/>
      <c r="KO44" s="220"/>
      <c r="KP44" s="220"/>
      <c r="KQ44" s="220"/>
      <c r="KR44" s="220"/>
      <c r="KS44" s="220"/>
      <c r="KT44" s="220"/>
      <c r="KU44" s="220"/>
      <c r="KV44" s="220"/>
      <c r="KW44" s="220"/>
      <c r="KX44" s="220"/>
      <c r="KY44" s="220"/>
      <c r="KZ44" s="220"/>
      <c r="LA44" s="220"/>
      <c r="LB44" s="220"/>
      <c r="LC44" s="220"/>
      <c r="LD44" s="220"/>
      <c r="LE44" s="220"/>
      <c r="LF44" s="220"/>
      <c r="LG44" s="220"/>
      <c r="LH44" s="220"/>
      <c r="LI44" s="220"/>
      <c r="LJ44" s="220"/>
      <c r="LK44" s="220"/>
      <c r="LL44" s="220"/>
      <c r="LM44" s="220"/>
      <c r="LN44" s="220"/>
      <c r="LO44" s="220"/>
      <c r="LP44" s="220"/>
      <c r="LQ44" s="220"/>
      <c r="LR44" s="220"/>
      <c r="LS44" s="220"/>
      <c r="LT44" s="220"/>
      <c r="LU44" s="220"/>
      <c r="LV44" s="220"/>
      <c r="LW44" s="215"/>
      <c r="LX44" s="220"/>
      <c r="LY44" s="220"/>
      <c r="LZ44" s="220"/>
      <c r="MA44" s="220"/>
      <c r="MB44" s="220"/>
      <c r="MC44" s="220"/>
      <c r="MD44" s="220"/>
      <c r="ME44" s="220"/>
      <c r="MF44" s="220"/>
      <c r="MG44" s="215"/>
      <c r="MH44" s="220"/>
      <c r="MI44" s="220"/>
      <c r="MJ44" s="220"/>
      <c r="MK44" s="220"/>
      <c r="ML44" s="220"/>
      <c r="MM44" s="220"/>
      <c r="MN44" s="215"/>
      <c r="MO44" s="220"/>
      <c r="MP44" s="220"/>
      <c r="MQ44" s="220"/>
      <c r="MR44" s="113">
        <f>COUNT(JJ44:MQ44)</f>
        <v>0</v>
      </c>
      <c r="MS44" s="111">
        <f>COUNT(JJ44:MQ44)/87</f>
        <v>0</v>
      </c>
      <c r="MT44" s="99" t="s">
        <v>433</v>
      </c>
    </row>
    <row r="45" spans="1:358">
      <c r="JI45" s="117" t="s">
        <v>432</v>
      </c>
      <c r="JJ45" s="220"/>
      <c r="JK45" s="220"/>
      <c r="JL45" s="215"/>
      <c r="JM45" s="220"/>
      <c r="JN45" s="220"/>
      <c r="JO45" s="220"/>
      <c r="JP45" s="215"/>
      <c r="JQ45" s="215"/>
      <c r="JR45" s="220"/>
      <c r="JS45" s="220"/>
      <c r="JT45" s="220"/>
      <c r="JU45" s="220"/>
      <c r="JV45" s="220"/>
      <c r="JW45" s="220"/>
      <c r="JX45" s="220"/>
      <c r="JY45" s="220"/>
      <c r="JZ45" s="220"/>
      <c r="KA45" s="220"/>
      <c r="KB45" s="220"/>
      <c r="KC45" s="220"/>
      <c r="KD45" s="220"/>
      <c r="KE45" s="220"/>
      <c r="KF45" s="220"/>
      <c r="KG45" s="220"/>
      <c r="KH45" s="220"/>
      <c r="KI45" s="220"/>
      <c r="KJ45" s="220"/>
      <c r="KK45" s="220"/>
      <c r="KL45" s="220"/>
      <c r="KM45" s="215"/>
      <c r="KN45" s="220"/>
      <c r="KO45" s="220"/>
      <c r="KP45" s="220"/>
      <c r="KQ45" s="220"/>
      <c r="KR45" s="220"/>
      <c r="KS45" s="220"/>
      <c r="KT45" s="220"/>
      <c r="KU45" s="220"/>
      <c r="KV45" s="220"/>
      <c r="KW45" s="220"/>
      <c r="KX45" s="220"/>
      <c r="KY45" s="220"/>
      <c r="KZ45" s="220"/>
      <c r="LA45" s="220"/>
      <c r="LB45" s="220"/>
      <c r="LC45" s="220"/>
      <c r="LD45" s="220"/>
      <c r="LE45" s="220"/>
      <c r="LF45" s="220"/>
      <c r="LG45" s="220"/>
      <c r="LH45" s="220"/>
      <c r="LI45" s="220"/>
      <c r="LJ45" s="220"/>
      <c r="LK45" s="220"/>
      <c r="LL45" s="220"/>
      <c r="LM45" s="220"/>
      <c r="LN45" s="220"/>
      <c r="LO45" s="220"/>
      <c r="LP45" s="220"/>
      <c r="LQ45" s="220"/>
      <c r="LR45" s="220"/>
      <c r="LS45" s="220"/>
      <c r="LT45" s="220"/>
      <c r="LU45" s="220"/>
      <c r="LV45" s="220"/>
      <c r="LW45" s="215"/>
      <c r="LX45" s="220"/>
      <c r="LY45" s="220"/>
      <c r="LZ45" s="220"/>
      <c r="MA45" s="220"/>
      <c r="MB45" s="220"/>
      <c r="MC45" s="220"/>
      <c r="MD45" s="220"/>
      <c r="ME45" s="220"/>
      <c r="MF45" s="220"/>
      <c r="MG45" s="215"/>
      <c r="MH45" s="220"/>
      <c r="MI45" s="220"/>
      <c r="MJ45" s="220"/>
      <c r="MK45" s="220"/>
      <c r="ML45" s="220"/>
      <c r="MM45" s="220"/>
      <c r="MN45" s="215"/>
      <c r="MO45" s="220"/>
      <c r="MP45" s="220"/>
      <c r="MQ45" s="220"/>
      <c r="MR45" s="113">
        <f>COUNT(JJ45:MQ45)</f>
        <v>0</v>
      </c>
      <c r="MS45" s="111">
        <f>COUNT(JJ45:MQ45)/87</f>
        <v>0</v>
      </c>
      <c r="MT45" s="99" t="s">
        <v>432</v>
      </c>
    </row>
    <row r="46" spans="1:358">
      <c r="JI46" s="117" t="s">
        <v>431</v>
      </c>
      <c r="JJ46" s="220"/>
      <c r="JK46" s="220"/>
      <c r="JL46" s="215"/>
      <c r="JM46" s="220"/>
      <c r="JN46" s="220"/>
      <c r="JO46" s="220"/>
      <c r="JP46" s="215"/>
      <c r="JQ46" s="215"/>
      <c r="JR46" s="220"/>
      <c r="JS46" s="220"/>
      <c r="JT46" s="220"/>
      <c r="JU46" s="220"/>
      <c r="JV46" s="220"/>
      <c r="JW46" s="220"/>
      <c r="JX46" s="220"/>
      <c r="JY46" s="220"/>
      <c r="JZ46" s="220"/>
      <c r="KA46" s="220"/>
      <c r="KB46" s="220"/>
      <c r="KC46" s="220"/>
      <c r="KD46" s="220"/>
      <c r="KE46" s="220"/>
      <c r="KF46" s="220"/>
      <c r="KG46" s="220"/>
      <c r="KH46" s="220"/>
      <c r="KI46" s="220"/>
      <c r="KJ46" s="220"/>
      <c r="KK46" s="220"/>
      <c r="KL46" s="220"/>
      <c r="KM46" s="215"/>
      <c r="KN46" s="220"/>
      <c r="KO46" s="220"/>
      <c r="KP46" s="220"/>
      <c r="KQ46" s="220"/>
      <c r="KR46" s="220"/>
      <c r="KS46" s="220"/>
      <c r="KT46" s="220"/>
      <c r="KU46" s="220"/>
      <c r="KV46" s="220"/>
      <c r="KW46" s="220"/>
      <c r="KX46" s="220"/>
      <c r="KY46" s="220"/>
      <c r="KZ46" s="220"/>
      <c r="LA46" s="220"/>
      <c r="LB46" s="220"/>
      <c r="LC46" s="220"/>
      <c r="LD46" s="220"/>
      <c r="LE46" s="220"/>
      <c r="LF46" s="220"/>
      <c r="LG46" s="220"/>
      <c r="LH46" s="220"/>
      <c r="LI46" s="220"/>
      <c r="LJ46" s="220"/>
      <c r="LK46" s="220"/>
      <c r="LL46" s="220"/>
      <c r="LM46" s="220"/>
      <c r="LN46" s="220"/>
      <c r="LO46" s="220"/>
      <c r="LP46" s="220"/>
      <c r="LQ46" s="220"/>
      <c r="LR46" s="220"/>
      <c r="LS46" s="220"/>
      <c r="LT46" s="220"/>
      <c r="LU46" s="220"/>
      <c r="LV46" s="220"/>
      <c r="LW46" s="215"/>
      <c r="LX46" s="220"/>
      <c r="LY46" s="220"/>
      <c r="LZ46" s="220"/>
      <c r="MA46" s="220"/>
      <c r="MB46" s="220"/>
      <c r="MC46" s="220"/>
      <c r="MD46" s="220"/>
      <c r="ME46" s="220"/>
      <c r="MF46" s="220"/>
      <c r="MG46" s="215"/>
      <c r="MH46" s="220"/>
      <c r="MI46" s="220"/>
      <c r="MJ46" s="220"/>
      <c r="MK46" s="220"/>
      <c r="ML46" s="220"/>
      <c r="MM46" s="220"/>
      <c r="MN46" s="215"/>
      <c r="MO46" s="220"/>
      <c r="MP46" s="220"/>
      <c r="MQ46" s="220"/>
      <c r="MR46" s="113">
        <f>COUNT(JJ46:MQ46)</f>
        <v>0</v>
      </c>
      <c r="MS46" s="111">
        <f>COUNT(JJ46:MQ46)/87</f>
        <v>0</v>
      </c>
      <c r="MT46" s="99" t="s">
        <v>431</v>
      </c>
    </row>
    <row r="47" spans="1:358">
      <c r="JI47" s="118" t="s">
        <v>430</v>
      </c>
      <c r="JJ47" s="221"/>
      <c r="JK47" s="221"/>
      <c r="JL47" s="221"/>
      <c r="JM47" s="221"/>
      <c r="JN47" s="221"/>
      <c r="JO47" s="221"/>
      <c r="JP47" s="221"/>
      <c r="JQ47" s="221"/>
      <c r="JR47" s="221"/>
      <c r="JS47" s="221"/>
      <c r="JT47" s="221"/>
      <c r="JU47" s="221"/>
      <c r="JV47" s="221"/>
      <c r="JW47" s="221"/>
      <c r="JX47" s="221"/>
      <c r="JY47" s="221"/>
      <c r="JZ47" s="221"/>
      <c r="KA47" s="221"/>
      <c r="KB47" s="221"/>
      <c r="KC47" s="221"/>
      <c r="KD47" s="221"/>
      <c r="KE47" s="221"/>
      <c r="KF47" s="221"/>
      <c r="KG47" s="221"/>
      <c r="KH47" s="221"/>
      <c r="KI47" s="221"/>
      <c r="KJ47" s="221"/>
      <c r="KK47" s="221"/>
      <c r="KL47" s="221"/>
      <c r="KM47" s="221"/>
      <c r="KN47" s="221"/>
      <c r="KO47" s="221"/>
      <c r="KP47" s="221"/>
      <c r="KQ47" s="221"/>
      <c r="KR47" s="221"/>
      <c r="KS47" s="221"/>
      <c r="KT47" s="221"/>
      <c r="KU47" s="221"/>
      <c r="KV47" s="221"/>
      <c r="KW47" s="221"/>
      <c r="KX47" s="221"/>
      <c r="KY47" s="221"/>
      <c r="KZ47" s="221"/>
      <c r="LA47" s="221"/>
      <c r="LB47" s="221"/>
      <c r="LC47" s="221"/>
      <c r="LD47" s="221"/>
      <c r="LE47" s="221"/>
      <c r="LF47" s="221"/>
      <c r="LG47" s="221"/>
      <c r="LH47" s="221"/>
      <c r="LI47" s="221"/>
      <c r="LJ47" s="221"/>
      <c r="LK47" s="221"/>
      <c r="LL47" s="221"/>
      <c r="LM47" s="221"/>
      <c r="LN47" s="221"/>
      <c r="LO47" s="221"/>
      <c r="LP47" s="221"/>
      <c r="LQ47" s="221"/>
      <c r="LR47" s="221"/>
      <c r="LS47" s="221"/>
      <c r="LT47" s="221"/>
      <c r="LU47" s="221"/>
      <c r="LV47" s="221"/>
      <c r="LW47" s="221"/>
      <c r="LX47" s="221"/>
      <c r="LY47" s="221"/>
      <c r="LZ47" s="221"/>
      <c r="MA47" s="221"/>
      <c r="MB47" s="221"/>
      <c r="MC47" s="221"/>
      <c r="MD47" s="221"/>
      <c r="ME47" s="221"/>
      <c r="MF47" s="221"/>
      <c r="MG47" s="221"/>
      <c r="MH47" s="221"/>
      <c r="MI47" s="221"/>
      <c r="MJ47" s="221"/>
      <c r="MK47" s="221"/>
      <c r="ML47" s="221"/>
      <c r="MM47" s="221"/>
      <c r="MN47" s="221"/>
      <c r="MO47" s="221"/>
      <c r="MP47" s="221"/>
      <c r="MQ47" s="221"/>
      <c r="MR47" s="114"/>
      <c r="MS47" s="114"/>
      <c r="MT47" s="99" t="s">
        <v>430</v>
      </c>
    </row>
    <row r="48" spans="1:358">
      <c r="JI48" s="119" t="s">
        <v>429</v>
      </c>
      <c r="JJ48" s="222"/>
      <c r="JK48" s="222"/>
      <c r="JL48" s="222"/>
      <c r="JM48" s="222"/>
      <c r="JN48" s="222"/>
      <c r="JO48" s="222"/>
      <c r="JP48" s="222"/>
      <c r="JQ48" s="222"/>
      <c r="JR48" s="222"/>
      <c r="JS48" s="222"/>
      <c r="JT48" s="222"/>
      <c r="JU48" s="222"/>
      <c r="JV48" s="222"/>
      <c r="JW48" s="222"/>
      <c r="JX48" s="222"/>
      <c r="JY48" s="222"/>
      <c r="JZ48" s="222"/>
      <c r="KA48" s="222"/>
      <c r="KB48" s="222"/>
      <c r="KC48" s="222"/>
      <c r="KD48" s="222"/>
      <c r="KE48" s="222"/>
      <c r="KF48" s="222"/>
      <c r="KG48" s="222"/>
      <c r="KH48" s="222"/>
      <c r="KI48" s="222"/>
      <c r="KJ48" s="222"/>
      <c r="KK48" s="222"/>
      <c r="KL48" s="222"/>
      <c r="KM48" s="222"/>
      <c r="KN48" s="222"/>
      <c r="KO48" s="222"/>
      <c r="KP48" s="222"/>
      <c r="KQ48" s="222"/>
      <c r="KR48" s="222"/>
      <c r="KS48" s="222"/>
      <c r="KT48" s="222"/>
      <c r="KU48" s="222"/>
      <c r="KV48" s="222"/>
      <c r="KW48" s="222"/>
      <c r="KX48" s="222"/>
      <c r="KY48" s="222"/>
      <c r="KZ48" s="222"/>
      <c r="LA48" s="222"/>
      <c r="LB48" s="222"/>
      <c r="LC48" s="222"/>
      <c r="LD48" s="222"/>
      <c r="LE48" s="222"/>
      <c r="LF48" s="222"/>
      <c r="LG48" s="222"/>
      <c r="LH48" s="222"/>
      <c r="LI48" s="222"/>
      <c r="LJ48" s="222"/>
      <c r="LK48" s="222"/>
      <c r="LL48" s="222"/>
      <c r="LM48" s="222"/>
      <c r="LN48" s="222"/>
      <c r="LO48" s="222"/>
      <c r="LP48" s="222"/>
      <c r="LQ48" s="222"/>
      <c r="LR48" s="222"/>
      <c r="LS48" s="222"/>
      <c r="LT48" s="222"/>
      <c r="LU48" s="222"/>
      <c r="LV48" s="222"/>
      <c r="LW48" s="222"/>
      <c r="LX48" s="222"/>
      <c r="LY48" s="222"/>
      <c r="LZ48" s="222"/>
      <c r="MA48" s="222"/>
      <c r="MB48" s="222"/>
      <c r="MC48" s="222"/>
      <c r="MD48" s="222"/>
      <c r="ME48" s="222"/>
      <c r="MF48" s="222"/>
      <c r="MG48" s="222"/>
      <c r="MH48" s="222"/>
      <c r="MI48" s="222"/>
      <c r="MJ48" s="222"/>
      <c r="MK48" s="222"/>
      <c r="ML48" s="222"/>
      <c r="MM48" s="222"/>
      <c r="MN48" s="222"/>
      <c r="MO48" s="222"/>
      <c r="MP48" s="222"/>
      <c r="MQ48" s="222"/>
      <c r="MR48" s="87">
        <f>COUNT(JJ48:MQ48)</f>
        <v>0</v>
      </c>
      <c r="MS48" s="88">
        <f>COUNT(JJ48:MQ48)/87</f>
        <v>0</v>
      </c>
      <c r="MT48" s="99" t="s">
        <v>429</v>
      </c>
    </row>
    <row r="49" spans="268:359">
      <c r="JI49" s="115"/>
    </row>
    <row r="50" spans="268:359">
      <c r="JH50" s="186"/>
      <c r="JI50" s="115"/>
      <c r="JJ50" s="216" t="s">
        <v>425</v>
      </c>
      <c r="JK50" s="216" t="s">
        <v>425</v>
      </c>
      <c r="JL50" s="216" t="s">
        <v>425</v>
      </c>
      <c r="JM50" s="216" t="s">
        <v>425</v>
      </c>
      <c r="JN50" s="216" t="s">
        <v>425</v>
      </c>
      <c r="JO50" s="216" t="s">
        <v>425</v>
      </c>
      <c r="JP50" s="216" t="s">
        <v>425</v>
      </c>
      <c r="JQ50" s="216" t="s">
        <v>425</v>
      </c>
      <c r="JR50" s="216" t="s">
        <v>425</v>
      </c>
      <c r="JS50" s="216" t="s">
        <v>425</v>
      </c>
      <c r="JT50" s="216" t="s">
        <v>425</v>
      </c>
      <c r="JU50" s="216" t="s">
        <v>425</v>
      </c>
      <c r="JV50" s="216" t="s">
        <v>425</v>
      </c>
      <c r="JW50" s="216" t="s">
        <v>425</v>
      </c>
      <c r="JX50" s="216" t="s">
        <v>425</v>
      </c>
      <c r="JY50" s="216" t="s">
        <v>425</v>
      </c>
      <c r="JZ50" s="216" t="s">
        <v>425</v>
      </c>
      <c r="KA50" s="216" t="s">
        <v>425</v>
      </c>
      <c r="KB50" s="216" t="s">
        <v>425</v>
      </c>
      <c r="KC50" s="216" t="s">
        <v>425</v>
      </c>
      <c r="KD50" s="216" t="s">
        <v>425</v>
      </c>
      <c r="KE50" s="216" t="s">
        <v>425</v>
      </c>
      <c r="KF50" s="216" t="s">
        <v>425</v>
      </c>
      <c r="KG50" s="216" t="s">
        <v>425</v>
      </c>
      <c r="KH50" s="216" t="s">
        <v>425</v>
      </c>
      <c r="KI50" s="216" t="s">
        <v>425</v>
      </c>
      <c r="KJ50" s="216" t="s">
        <v>425</v>
      </c>
      <c r="KK50" s="216" t="s">
        <v>425</v>
      </c>
      <c r="KL50" s="216" t="s">
        <v>425</v>
      </c>
      <c r="KM50" s="216" t="s">
        <v>425</v>
      </c>
      <c r="KN50" s="216" t="s">
        <v>425</v>
      </c>
      <c r="KO50" s="216" t="s">
        <v>425</v>
      </c>
      <c r="KP50" s="216" t="s">
        <v>425</v>
      </c>
      <c r="KQ50" s="216" t="s">
        <v>425</v>
      </c>
      <c r="KR50" s="216" t="s">
        <v>425</v>
      </c>
      <c r="KS50" s="216" t="s">
        <v>425</v>
      </c>
      <c r="KT50" s="216" t="s">
        <v>425</v>
      </c>
      <c r="KU50" s="216" t="s">
        <v>425</v>
      </c>
      <c r="KV50" s="216" t="s">
        <v>425</v>
      </c>
      <c r="KW50" s="216" t="s">
        <v>425</v>
      </c>
      <c r="KX50" s="216" t="s">
        <v>425</v>
      </c>
      <c r="KY50" s="216" t="s">
        <v>425</v>
      </c>
      <c r="KZ50" s="216" t="s">
        <v>425</v>
      </c>
      <c r="LA50" s="216" t="s">
        <v>425</v>
      </c>
      <c r="LB50" s="216" t="s">
        <v>425</v>
      </c>
      <c r="LC50" s="216" t="s">
        <v>425</v>
      </c>
      <c r="LD50" s="216" t="s">
        <v>425</v>
      </c>
      <c r="LE50" s="216" t="s">
        <v>425</v>
      </c>
      <c r="LF50" s="216" t="s">
        <v>425</v>
      </c>
      <c r="LG50" s="216" t="s">
        <v>425</v>
      </c>
      <c r="LH50" s="216" t="s">
        <v>425</v>
      </c>
      <c r="LI50" s="216" t="s">
        <v>425</v>
      </c>
      <c r="LJ50" s="216" t="s">
        <v>425</v>
      </c>
      <c r="LK50" s="216" t="s">
        <v>425</v>
      </c>
      <c r="LL50" s="216" t="s">
        <v>425</v>
      </c>
      <c r="LM50" s="216" t="s">
        <v>425</v>
      </c>
      <c r="LN50" s="216" t="s">
        <v>425</v>
      </c>
      <c r="LO50" s="216" t="s">
        <v>425</v>
      </c>
      <c r="LP50" s="216" t="s">
        <v>425</v>
      </c>
      <c r="LQ50" s="216" t="s">
        <v>425</v>
      </c>
      <c r="LR50" s="216" t="s">
        <v>425</v>
      </c>
      <c r="LS50" s="216" t="s">
        <v>425</v>
      </c>
      <c r="LT50" s="216" t="s">
        <v>425</v>
      </c>
      <c r="LU50" s="216" t="s">
        <v>425</v>
      </c>
      <c r="LV50" s="216" t="s">
        <v>425</v>
      </c>
      <c r="LW50" s="216" t="s">
        <v>425</v>
      </c>
      <c r="LX50" s="216" t="s">
        <v>425</v>
      </c>
      <c r="LY50" s="216" t="s">
        <v>425</v>
      </c>
      <c r="LZ50" s="216" t="s">
        <v>425</v>
      </c>
      <c r="MA50" s="216" t="s">
        <v>425</v>
      </c>
      <c r="MB50" s="216" t="s">
        <v>425</v>
      </c>
      <c r="MC50" s="216" t="s">
        <v>425</v>
      </c>
      <c r="MD50" s="216" t="s">
        <v>425</v>
      </c>
      <c r="ME50" s="216" t="s">
        <v>425</v>
      </c>
      <c r="MF50" s="216" t="s">
        <v>425</v>
      </c>
      <c r="MG50" s="216" t="s">
        <v>425</v>
      </c>
      <c r="MH50" s="216" t="s">
        <v>425</v>
      </c>
      <c r="MI50" s="216" t="s">
        <v>425</v>
      </c>
      <c r="MJ50" s="216" t="s">
        <v>425</v>
      </c>
      <c r="MK50" s="216" t="s">
        <v>425</v>
      </c>
      <c r="ML50" s="216" t="s">
        <v>425</v>
      </c>
      <c r="MM50" s="216" t="s">
        <v>425</v>
      </c>
      <c r="MN50" s="216" t="s">
        <v>425</v>
      </c>
      <c r="MO50" s="216" t="s">
        <v>425</v>
      </c>
      <c r="MP50" s="216" t="s">
        <v>425</v>
      </c>
      <c r="MQ50" s="216" t="s">
        <v>425</v>
      </c>
      <c r="MR50" s="186"/>
      <c r="MS50" s="186"/>
    </row>
    <row r="51" spans="268:359">
      <c r="JH51" s="186"/>
      <c r="JI51" s="115"/>
      <c r="JJ51" s="215" t="s">
        <v>428</v>
      </c>
      <c r="JK51" s="215" t="s">
        <v>428</v>
      </c>
      <c r="JL51" s="215" t="s">
        <v>428</v>
      </c>
      <c r="JM51" s="215" t="s">
        <v>428</v>
      </c>
      <c r="JN51" s="215" t="s">
        <v>428</v>
      </c>
      <c r="JO51" s="215" t="s">
        <v>428</v>
      </c>
      <c r="JP51" s="215" t="s">
        <v>428</v>
      </c>
      <c r="JQ51" s="215" t="s">
        <v>428</v>
      </c>
      <c r="JR51" s="215" t="s">
        <v>428</v>
      </c>
      <c r="JS51" s="215" t="s">
        <v>428</v>
      </c>
      <c r="JT51" s="215" t="s">
        <v>428</v>
      </c>
      <c r="JU51" s="215" t="s">
        <v>428</v>
      </c>
      <c r="JV51" s="215" t="s">
        <v>428</v>
      </c>
      <c r="JW51" s="215" t="s">
        <v>428</v>
      </c>
      <c r="JX51" s="215" t="s">
        <v>428</v>
      </c>
      <c r="JY51" s="215" t="s">
        <v>428</v>
      </c>
      <c r="JZ51" s="215" t="s">
        <v>428</v>
      </c>
      <c r="KA51" s="215" t="s">
        <v>428</v>
      </c>
      <c r="KB51" s="215" t="s">
        <v>428</v>
      </c>
      <c r="KC51" s="215" t="s">
        <v>428</v>
      </c>
      <c r="KD51" s="215" t="s">
        <v>428</v>
      </c>
      <c r="KE51" s="215" t="s">
        <v>428</v>
      </c>
      <c r="KF51" s="215" t="s">
        <v>428</v>
      </c>
      <c r="KG51" s="215" t="s">
        <v>428</v>
      </c>
      <c r="KH51" s="215" t="s">
        <v>428</v>
      </c>
      <c r="KI51" s="215" t="s">
        <v>428</v>
      </c>
      <c r="KJ51" s="215" t="s">
        <v>428</v>
      </c>
      <c r="KK51" s="215" t="s">
        <v>428</v>
      </c>
      <c r="KL51" s="215" t="s">
        <v>428</v>
      </c>
      <c r="KM51" s="215" t="s">
        <v>428</v>
      </c>
      <c r="KN51" s="215" t="s">
        <v>428</v>
      </c>
      <c r="KO51" s="215" t="s">
        <v>428</v>
      </c>
      <c r="KP51" s="215" t="s">
        <v>428</v>
      </c>
      <c r="KQ51" s="215" t="s">
        <v>428</v>
      </c>
      <c r="KR51" s="215" t="s">
        <v>428</v>
      </c>
      <c r="KS51" s="215" t="s">
        <v>428</v>
      </c>
      <c r="KT51" s="215" t="s">
        <v>428</v>
      </c>
      <c r="KU51" s="215" t="s">
        <v>428</v>
      </c>
      <c r="KV51" s="215" t="s">
        <v>428</v>
      </c>
      <c r="KW51" s="215" t="s">
        <v>428</v>
      </c>
      <c r="KX51" s="215" t="s">
        <v>428</v>
      </c>
      <c r="KY51" s="215" t="s">
        <v>428</v>
      </c>
      <c r="KZ51" s="215" t="s">
        <v>428</v>
      </c>
      <c r="LA51" s="215" t="s">
        <v>428</v>
      </c>
      <c r="LB51" s="215" t="s">
        <v>428</v>
      </c>
      <c r="LC51" s="215" t="s">
        <v>428</v>
      </c>
      <c r="LD51" s="215" t="s">
        <v>428</v>
      </c>
      <c r="LE51" s="215" t="s">
        <v>428</v>
      </c>
      <c r="LF51" s="215" t="s">
        <v>428</v>
      </c>
      <c r="LG51" s="215" t="s">
        <v>428</v>
      </c>
      <c r="LH51" s="215" t="s">
        <v>428</v>
      </c>
      <c r="LI51" s="215" t="s">
        <v>428</v>
      </c>
      <c r="LJ51" s="215" t="s">
        <v>428</v>
      </c>
      <c r="LK51" s="215" t="s">
        <v>428</v>
      </c>
      <c r="LL51" s="215" t="s">
        <v>428</v>
      </c>
      <c r="LM51" s="215" t="s">
        <v>428</v>
      </c>
      <c r="LN51" s="215" t="s">
        <v>428</v>
      </c>
      <c r="LO51" s="215" t="s">
        <v>428</v>
      </c>
      <c r="LP51" s="215" t="s">
        <v>428</v>
      </c>
      <c r="LQ51" s="215" t="s">
        <v>428</v>
      </c>
      <c r="LR51" s="215" t="s">
        <v>428</v>
      </c>
      <c r="LS51" s="215" t="s">
        <v>428</v>
      </c>
      <c r="LT51" s="215" t="s">
        <v>428</v>
      </c>
      <c r="LU51" s="215" t="s">
        <v>428</v>
      </c>
      <c r="LV51" s="215" t="s">
        <v>428</v>
      </c>
      <c r="LW51" s="215" t="s">
        <v>428</v>
      </c>
      <c r="LX51" s="215" t="s">
        <v>428</v>
      </c>
      <c r="LY51" s="215" t="s">
        <v>428</v>
      </c>
      <c r="LZ51" s="215" t="s">
        <v>428</v>
      </c>
      <c r="MA51" s="215" t="s">
        <v>428</v>
      </c>
      <c r="MB51" s="215" t="s">
        <v>428</v>
      </c>
      <c r="MC51" s="215" t="s">
        <v>428</v>
      </c>
      <c r="MD51" s="215" t="s">
        <v>428</v>
      </c>
      <c r="ME51" s="215" t="s">
        <v>428</v>
      </c>
      <c r="MF51" s="215" t="s">
        <v>428</v>
      </c>
      <c r="MG51" s="215" t="s">
        <v>428</v>
      </c>
      <c r="MH51" s="215" t="s">
        <v>428</v>
      </c>
      <c r="MI51" s="215" t="s">
        <v>428</v>
      </c>
      <c r="MJ51" s="215" t="s">
        <v>428</v>
      </c>
      <c r="MK51" s="215" t="s">
        <v>428</v>
      </c>
      <c r="ML51" s="215" t="s">
        <v>428</v>
      </c>
      <c r="MM51" s="215" t="s">
        <v>428</v>
      </c>
      <c r="MN51" s="215" t="s">
        <v>428</v>
      </c>
      <c r="MO51" s="215" t="s">
        <v>428</v>
      </c>
      <c r="MP51" s="215" t="s">
        <v>428</v>
      </c>
      <c r="MQ51" s="215" t="s">
        <v>428</v>
      </c>
      <c r="MR51" s="186"/>
      <c r="MS51" s="186"/>
    </row>
    <row r="52" spans="268:359">
      <c r="JH52" s="186"/>
      <c r="JI52" s="115"/>
      <c r="JJ52" s="216"/>
      <c r="JK52" s="216"/>
      <c r="JL52" s="216"/>
      <c r="JM52" s="216"/>
      <c r="JN52" s="216"/>
      <c r="JO52" s="216"/>
      <c r="JP52" s="216"/>
      <c r="JQ52" s="216"/>
      <c r="JR52" s="216"/>
      <c r="JS52" s="216"/>
      <c r="JT52" s="216"/>
      <c r="JU52" s="216"/>
      <c r="JV52" s="216"/>
      <c r="JW52" s="216"/>
      <c r="JX52" s="216"/>
      <c r="JY52" s="216"/>
      <c r="JZ52" s="216"/>
      <c r="KA52" s="216"/>
      <c r="KB52" s="216"/>
      <c r="KC52" s="216"/>
      <c r="KD52" s="216"/>
      <c r="KE52" s="216"/>
      <c r="KF52" s="216"/>
      <c r="KG52" s="216"/>
      <c r="KH52" s="216"/>
      <c r="KI52" s="216"/>
      <c r="KJ52" s="216"/>
      <c r="KK52" s="216"/>
      <c r="KL52" s="216"/>
      <c r="KM52" s="216"/>
      <c r="KN52" s="216"/>
      <c r="KO52" s="216"/>
      <c r="KP52" s="216"/>
      <c r="KQ52" s="216"/>
      <c r="KR52" s="216"/>
      <c r="KS52" s="216"/>
      <c r="KT52" s="216"/>
      <c r="KU52" s="216"/>
      <c r="KV52" s="216"/>
      <c r="KW52" s="216"/>
      <c r="KX52" s="216"/>
      <c r="KY52" s="216"/>
      <c r="KZ52" s="216"/>
      <c r="LA52" s="216"/>
      <c r="LB52" s="216"/>
      <c r="LC52" s="216"/>
      <c r="LD52" s="216"/>
      <c r="LE52" s="216"/>
      <c r="LF52" s="216"/>
      <c r="LG52" s="216"/>
      <c r="LH52" s="216"/>
      <c r="LI52" s="216"/>
      <c r="LJ52" s="216"/>
      <c r="LK52" s="216"/>
      <c r="LL52" s="216"/>
      <c r="LM52" s="216"/>
      <c r="LN52" s="216"/>
      <c r="LO52" s="216"/>
      <c r="LP52" s="216"/>
      <c r="LQ52" s="216"/>
      <c r="LR52" s="216"/>
      <c r="LS52" s="216"/>
      <c r="LT52" s="216"/>
      <c r="LU52" s="216"/>
      <c r="LV52" s="216"/>
      <c r="LW52" s="216"/>
      <c r="LX52" s="216"/>
      <c r="LY52" s="216"/>
      <c r="LZ52" s="216"/>
      <c r="MA52" s="216"/>
      <c r="MB52" s="216"/>
      <c r="MC52" s="216"/>
      <c r="MD52" s="216"/>
      <c r="ME52" s="216"/>
      <c r="MF52" s="216"/>
      <c r="MG52" s="216"/>
      <c r="MH52" s="216"/>
      <c r="MI52" s="216"/>
      <c r="MJ52" s="216"/>
      <c r="MK52" s="216"/>
      <c r="ML52" s="216"/>
      <c r="MM52" s="216"/>
      <c r="MN52" s="216"/>
      <c r="MO52" s="216"/>
      <c r="MP52" s="216"/>
      <c r="MQ52" s="216" t="s">
        <v>427</v>
      </c>
      <c r="MR52" s="186"/>
      <c r="MS52" s="186"/>
      <c r="MT52" s="99" t="s">
        <v>426</v>
      </c>
    </row>
    <row r="53" spans="268:359">
      <c r="JH53" s="186"/>
      <c r="JI53" s="115"/>
      <c r="JJ53" s="216"/>
      <c r="JK53" s="216"/>
      <c r="JL53" s="216"/>
      <c r="JM53" s="216"/>
      <c r="JN53" s="216"/>
      <c r="JO53" s="216"/>
      <c r="JP53" s="216"/>
      <c r="JQ53" s="216"/>
      <c r="JR53" s="216"/>
      <c r="JS53" s="216"/>
      <c r="JT53" s="216"/>
      <c r="JU53" s="216"/>
      <c r="JV53" s="216"/>
      <c r="JW53" s="216"/>
      <c r="JX53" s="216"/>
      <c r="JY53" s="216"/>
      <c r="JZ53" s="216"/>
      <c r="KA53" s="216"/>
      <c r="KB53" s="216"/>
      <c r="KC53" s="216"/>
      <c r="KD53" s="216"/>
      <c r="KE53" s="216"/>
      <c r="KF53" s="216"/>
      <c r="KG53" s="216"/>
      <c r="KH53" s="216"/>
      <c r="KI53" s="216"/>
      <c r="KJ53" s="216"/>
      <c r="KK53" s="216"/>
      <c r="KL53" s="216"/>
      <c r="KM53" s="216"/>
      <c r="KN53" s="216"/>
      <c r="KO53" s="216"/>
      <c r="KP53" s="216"/>
      <c r="KQ53" s="216"/>
      <c r="KR53" s="216"/>
      <c r="KS53" s="216"/>
      <c r="KT53" s="216"/>
      <c r="KU53" s="216"/>
      <c r="KV53" s="216"/>
      <c r="KW53" s="216"/>
      <c r="KX53" s="216"/>
      <c r="KY53" s="216"/>
      <c r="KZ53" s="216"/>
      <c r="LA53" s="216"/>
      <c r="LB53" s="216"/>
      <c r="LC53" s="216"/>
      <c r="LD53" s="216"/>
      <c r="LE53" s="216"/>
      <c r="LF53" s="216"/>
      <c r="LG53" s="216"/>
      <c r="LH53" s="216"/>
      <c r="LI53" s="216"/>
      <c r="LJ53" s="216"/>
      <c r="LK53" s="216"/>
      <c r="LL53" s="216"/>
      <c r="LM53" s="216"/>
      <c r="LN53" s="216"/>
      <c r="LO53" s="216"/>
      <c r="LP53" s="216"/>
      <c r="LQ53" s="216"/>
      <c r="LR53" s="216"/>
      <c r="LS53" s="216"/>
      <c r="LT53" s="216"/>
      <c r="LU53" s="216"/>
      <c r="LV53" s="216"/>
      <c r="LW53" s="216"/>
      <c r="LX53" s="216"/>
      <c r="LY53" s="216"/>
      <c r="LZ53" s="216"/>
      <c r="MA53" s="216"/>
      <c r="MB53" s="216"/>
      <c r="MC53" s="216"/>
      <c r="MD53" s="216"/>
      <c r="ME53" s="216"/>
      <c r="MF53" s="216"/>
      <c r="MG53" s="216"/>
      <c r="MH53" s="216"/>
      <c r="MI53" s="216"/>
      <c r="MJ53" s="216"/>
      <c r="MK53" s="216"/>
      <c r="ML53" s="216"/>
      <c r="MM53" s="216"/>
      <c r="MN53" s="216"/>
      <c r="MO53" s="216"/>
      <c r="MP53" s="216"/>
      <c r="MQ53" s="216"/>
      <c r="MR53" s="186"/>
      <c r="MS53" s="186"/>
      <c r="MT53" s="177" t="s">
        <v>425</v>
      </c>
      <c r="MU53" s="99" t="s">
        <v>424</v>
      </c>
    </row>
    <row r="54" spans="268:359">
      <c r="JI54" s="115"/>
      <c r="MT54" s="178" t="s">
        <v>423</v>
      </c>
      <c r="MU54" s="99" t="s">
        <v>422</v>
      </c>
    </row>
    <row r="55" spans="268:359">
      <c r="JI55" s="115"/>
      <c r="MT55" s="177" t="s">
        <v>421</v>
      </c>
      <c r="MU55" s="99" t="s">
        <v>420</v>
      </c>
    </row>
    <row r="56" spans="268:359">
      <c r="JI56" s="115"/>
    </row>
    <row r="57" spans="268:359">
      <c r="JI57" s="115"/>
    </row>
    <row r="58" spans="268:359">
      <c r="JI58" s="115"/>
    </row>
    <row r="59" spans="268:359">
      <c r="JI59" s="115"/>
    </row>
    <row r="60" spans="268:359">
      <c r="JI60" s="115"/>
    </row>
    <row r="61" spans="268:359">
      <c r="JI61" s="115"/>
    </row>
    <row r="62" spans="268:359">
      <c r="JI62" s="115"/>
    </row>
    <row r="63" spans="268:359">
      <c r="JI63" s="115"/>
    </row>
    <row r="64" spans="268:359">
      <c r="JI64" s="115"/>
    </row>
    <row r="65" spans="269:358">
      <c r="JI65" s="116"/>
    </row>
    <row r="66" spans="269:358">
      <c r="JI66" s="109"/>
      <c r="MS66" s="109"/>
      <c r="MT66" s="109"/>
    </row>
    <row r="67" spans="269:358">
      <c r="JI67" s="109"/>
      <c r="JJ67" s="223"/>
      <c r="JK67" s="223"/>
      <c r="JL67" s="223"/>
      <c r="JM67" s="223"/>
      <c r="JN67" s="223"/>
      <c r="JO67" s="223"/>
      <c r="JP67" s="223"/>
      <c r="JQ67" s="223"/>
      <c r="JR67" s="223"/>
      <c r="JS67" s="223"/>
      <c r="JT67" s="223"/>
      <c r="JU67" s="223"/>
      <c r="JV67" s="223"/>
      <c r="JW67" s="223"/>
      <c r="JX67" s="223"/>
      <c r="JY67" s="223"/>
      <c r="JZ67" s="223"/>
      <c r="KA67" s="223"/>
      <c r="KB67" s="223"/>
      <c r="KC67" s="223"/>
      <c r="KD67" s="223"/>
      <c r="KE67" s="223"/>
      <c r="KF67" s="223"/>
      <c r="KG67" s="223"/>
      <c r="KH67" s="223"/>
      <c r="KI67" s="223"/>
      <c r="KJ67" s="223"/>
      <c r="KK67" s="223"/>
      <c r="KL67" s="223"/>
      <c r="KM67" s="223"/>
      <c r="KN67" s="223"/>
      <c r="KO67" s="223"/>
      <c r="KP67" s="223"/>
      <c r="KQ67" s="223"/>
      <c r="KR67" s="223"/>
      <c r="KS67" s="223"/>
      <c r="KT67" s="223"/>
      <c r="KU67" s="223"/>
      <c r="KV67" s="223"/>
      <c r="KW67" s="223"/>
      <c r="KX67" s="223"/>
      <c r="KY67" s="223"/>
      <c r="KZ67" s="223"/>
      <c r="LA67" s="223"/>
      <c r="LB67" s="223"/>
      <c r="LC67" s="223"/>
      <c r="LD67" s="223"/>
      <c r="LE67" s="223"/>
      <c r="LF67" s="223"/>
      <c r="LG67" s="223"/>
      <c r="LH67" s="223"/>
      <c r="LI67" s="223"/>
      <c r="LJ67" s="223"/>
      <c r="LK67" s="223"/>
      <c r="LL67" s="223"/>
      <c r="LM67" s="223"/>
      <c r="LN67" s="223"/>
      <c r="LO67" s="223"/>
      <c r="LP67" s="223"/>
      <c r="LQ67" s="223"/>
      <c r="LR67" s="223"/>
      <c r="LS67" s="223"/>
      <c r="LT67" s="223"/>
      <c r="LU67" s="223"/>
      <c r="LV67" s="223"/>
      <c r="LW67" s="223"/>
      <c r="LX67" s="223"/>
      <c r="LY67" s="223"/>
      <c r="LZ67" s="223"/>
      <c r="MA67" s="223"/>
      <c r="MB67" s="223"/>
      <c r="MC67" s="223"/>
      <c r="MD67" s="223"/>
      <c r="ME67" s="223"/>
      <c r="MF67" s="223"/>
      <c r="MG67" s="223"/>
      <c r="MH67" s="223"/>
      <c r="MI67" s="223"/>
      <c r="MJ67" s="223"/>
      <c r="MK67" s="223"/>
      <c r="ML67" s="223"/>
      <c r="MM67" s="223"/>
      <c r="MN67" s="223"/>
      <c r="MO67" s="223"/>
      <c r="MP67" s="223"/>
      <c r="MQ67" s="223"/>
      <c r="MR67" s="109"/>
      <c r="MS67" s="109"/>
      <c r="MT67" s="109"/>
    </row>
    <row r="68" spans="269:358">
      <c r="JJ68" s="223"/>
      <c r="JK68" s="223"/>
      <c r="JL68" s="223"/>
      <c r="JM68" s="223"/>
      <c r="JN68" s="223"/>
      <c r="JO68" s="223"/>
      <c r="JP68" s="223"/>
      <c r="JQ68" s="223"/>
      <c r="JR68" s="223"/>
      <c r="JS68" s="223"/>
      <c r="JT68" s="223"/>
      <c r="JU68" s="223"/>
      <c r="JV68" s="223"/>
      <c r="JW68" s="223"/>
      <c r="JX68" s="223"/>
      <c r="JY68" s="223"/>
      <c r="JZ68" s="223"/>
      <c r="KA68" s="223"/>
      <c r="KB68" s="223"/>
      <c r="KC68" s="223"/>
      <c r="KD68" s="223"/>
      <c r="KE68" s="223"/>
      <c r="KF68" s="223"/>
      <c r="KG68" s="223"/>
      <c r="KH68" s="223"/>
      <c r="KI68" s="223"/>
      <c r="KJ68" s="223"/>
      <c r="KK68" s="223"/>
      <c r="KL68" s="223"/>
      <c r="KM68" s="223"/>
      <c r="KN68" s="223"/>
      <c r="KO68" s="223"/>
      <c r="KP68" s="223"/>
      <c r="KQ68" s="223"/>
      <c r="KR68" s="223"/>
      <c r="KS68" s="223"/>
      <c r="KT68" s="223"/>
      <c r="KU68" s="223"/>
      <c r="KV68" s="223"/>
      <c r="KW68" s="223"/>
      <c r="KX68" s="223"/>
      <c r="KY68" s="223"/>
      <c r="KZ68" s="223"/>
      <c r="LA68" s="223"/>
      <c r="LB68" s="223"/>
      <c r="LC68" s="223"/>
      <c r="LD68" s="223"/>
      <c r="LE68" s="223"/>
      <c r="LF68" s="223"/>
      <c r="LG68" s="223"/>
      <c r="LH68" s="223"/>
      <c r="LI68" s="223"/>
      <c r="LJ68" s="223"/>
      <c r="LK68" s="223"/>
      <c r="LL68" s="223"/>
      <c r="LM68" s="223"/>
      <c r="LN68" s="223"/>
      <c r="LO68" s="223"/>
      <c r="LP68" s="223"/>
      <c r="LQ68" s="223"/>
      <c r="LR68" s="223"/>
      <c r="LS68" s="223"/>
      <c r="LT68" s="223"/>
      <c r="LU68" s="223"/>
      <c r="LV68" s="223"/>
      <c r="LW68" s="223"/>
      <c r="LX68" s="223"/>
      <c r="LY68" s="223"/>
      <c r="LZ68" s="223"/>
      <c r="MA68" s="223"/>
      <c r="MB68" s="223"/>
      <c r="MC68" s="223"/>
      <c r="MD68" s="223"/>
      <c r="ME68" s="223"/>
      <c r="MF68" s="223"/>
      <c r="MG68" s="223"/>
      <c r="MH68" s="223"/>
      <c r="MI68" s="223"/>
      <c r="MJ68" s="223"/>
      <c r="MK68" s="223"/>
      <c r="ML68" s="223"/>
      <c r="MM68" s="223"/>
      <c r="MN68" s="223"/>
      <c r="MO68" s="223"/>
      <c r="MP68" s="223"/>
      <c r="MQ68" s="223"/>
      <c r="MR68" s="109"/>
    </row>
  </sheetData>
  <autoFilter ref="A2:MT2">
    <sortState ref="A3:MU41">
      <sortCondition ref="A2"/>
    </sortState>
  </autoFilter>
  <conditionalFormatting sqref="JJ42:MQ42">
    <cfRule type="cellIs" dxfId="42" priority="45" operator="equal">
      <formula>1</formula>
    </cfRule>
  </conditionalFormatting>
  <conditionalFormatting sqref="MR3:MR42">
    <cfRule type="cellIs" dxfId="41" priority="44" operator="equal">
      <formula>1</formula>
    </cfRule>
  </conditionalFormatting>
  <conditionalFormatting sqref="JJ29:JM30 JO13:KD13 LD13:LM13 MN13:MQ14 KG14 JO14 KI13:KP13 KS13:KX13 JM14 JU14:KC14 KI14:KX14 LO14 JJ13:JK14 LP13 LS13:LU13 KF13:KG13 LQ14 LL14:LM14 LE14:LJ14 JQ14:JS14 KE14 KZ14:LC14 KZ13:LB13 LW13:ME13 JJ23:LL23 LN23:MQ23 JJ28:LA28 JJ24:JK24 JK25 JM25 JO25 JQ25:JS25 JU25:KC25 KE25 KG25 KI25:KX25 KZ25:LC25 LE25:LJ25 LL25:LM25 LO25 LQ25 MN24:MQ25 LW24:ME24 LS24:LU24 LD24:LM24 KZ24:LB24 KS24:KV24 KI24:KP24 KF24:KG24 JO24:KC24 JJ19:JS22 JW19:LA22 JU19:JU22 JO29:LA30 MG13:ML13 LS14:ML14 JJ26:MQ27 JJ15:MQ15 JJ3:MQ9 LS25:ML25 MG24:ML24 JJ17:MQ17 LC19:LE22 LC28:MQ30 JJ31:MQ31 KX24 LG19:MQ22">
    <cfRule type="cellIs" dxfId="40" priority="43" operator="equal">
      <formula>"In Progress"</formula>
    </cfRule>
  </conditionalFormatting>
  <conditionalFormatting sqref="MS44:MS46">
    <cfRule type="cellIs" dxfId="39" priority="42" operator="equal">
      <formula>1</formula>
    </cfRule>
  </conditionalFormatting>
  <conditionalFormatting sqref="MS48">
    <cfRule type="cellIs" dxfId="38" priority="41" operator="equal">
      <formula>1</formula>
    </cfRule>
  </conditionalFormatting>
  <conditionalFormatting sqref="A3:JH40">
    <cfRule type="expression" dxfId="37" priority="40">
      <formula>MOD(ROW(),2)=1</formula>
    </cfRule>
  </conditionalFormatting>
  <conditionalFormatting sqref="ME28">
    <cfRule type="cellIs" dxfId="36" priority="39" operator="equal">
      <formula>"In Progress"</formula>
    </cfRule>
  </conditionalFormatting>
  <conditionalFormatting sqref="MG28">
    <cfRule type="cellIs" dxfId="35" priority="38" operator="equal">
      <formula>"In Progress"</formula>
    </cfRule>
  </conditionalFormatting>
  <conditionalFormatting sqref="JN29:JN30 JN32:JN35 JN37:JN38">
    <cfRule type="cellIs" dxfId="34" priority="37" operator="equal">
      <formula>"In Progress"</formula>
    </cfRule>
  </conditionalFormatting>
  <conditionalFormatting sqref="LN14">
    <cfRule type="cellIs" dxfId="33" priority="36" operator="equal">
      <formula>"In Progress"</formula>
    </cfRule>
  </conditionalFormatting>
  <conditionalFormatting sqref="MM14">
    <cfRule type="cellIs" dxfId="32" priority="35" operator="equal">
      <formula>"In Progress"</formula>
    </cfRule>
  </conditionalFormatting>
  <conditionalFormatting sqref="JL13">
    <cfRule type="cellIs" dxfId="31" priority="34" operator="equal">
      <formula>"In Progress"</formula>
    </cfRule>
  </conditionalFormatting>
  <conditionalFormatting sqref="KH13">
    <cfRule type="cellIs" dxfId="30" priority="33" operator="equal">
      <formula>"In Progress"</formula>
    </cfRule>
  </conditionalFormatting>
  <conditionalFormatting sqref="KR13">
    <cfRule type="cellIs" dxfId="29" priority="32" operator="equal">
      <formula>"In Progress"</formula>
    </cfRule>
  </conditionalFormatting>
  <conditionalFormatting sqref="LN13">
    <cfRule type="cellIs" dxfId="28" priority="31" operator="equal">
      <formula>"In Progress"</formula>
    </cfRule>
  </conditionalFormatting>
  <conditionalFormatting sqref="MF13">
    <cfRule type="cellIs" dxfId="27" priority="30" operator="equal">
      <formula>"In Progress"</formula>
    </cfRule>
  </conditionalFormatting>
  <conditionalFormatting sqref="MM13">
    <cfRule type="cellIs" dxfId="26" priority="29" operator="equal">
      <formula>"In Progress"</formula>
    </cfRule>
  </conditionalFormatting>
  <conditionalFormatting sqref="KQ13">
    <cfRule type="cellIs" dxfId="25" priority="28" operator="equal">
      <formula>"In Progress"</formula>
    </cfRule>
  </conditionalFormatting>
  <conditionalFormatting sqref="LO13">
    <cfRule type="cellIs" dxfId="24" priority="27" operator="equal">
      <formula>"In Progress"</formula>
    </cfRule>
  </conditionalFormatting>
  <conditionalFormatting sqref="KE13">
    <cfRule type="cellIs" dxfId="23" priority="26" operator="equal">
      <formula>"In Progress"</formula>
    </cfRule>
  </conditionalFormatting>
  <conditionalFormatting sqref="KH14">
    <cfRule type="cellIs" dxfId="22" priority="25" operator="equal">
      <formula>"In Progress"</formula>
    </cfRule>
  </conditionalFormatting>
  <conditionalFormatting sqref="KD14">
    <cfRule type="cellIs" dxfId="21" priority="24" operator="equal">
      <formula>"In Progress"</formula>
    </cfRule>
  </conditionalFormatting>
  <conditionalFormatting sqref="JN13">
    <cfRule type="cellIs" dxfId="20" priority="23" operator="equal">
      <formula>"In Progress"</formula>
    </cfRule>
  </conditionalFormatting>
  <conditionalFormatting sqref="KY13">
    <cfRule type="cellIs" dxfId="19" priority="22" operator="equal">
      <formula>"In Progress"</formula>
    </cfRule>
  </conditionalFormatting>
  <conditionalFormatting sqref="LD14">
    <cfRule type="cellIs" dxfId="18" priority="21" operator="equal">
      <formula>"In Progress"</formula>
    </cfRule>
  </conditionalFormatting>
  <conditionalFormatting sqref="LK14">
    <cfRule type="cellIs" dxfId="17" priority="20" operator="equal">
      <formula>"In Progress"</formula>
    </cfRule>
  </conditionalFormatting>
  <conditionalFormatting sqref="LC13">
    <cfRule type="cellIs" dxfId="16" priority="19" operator="equal">
      <formula>"In Progress"</formula>
    </cfRule>
  </conditionalFormatting>
  <conditionalFormatting sqref="JT14">
    <cfRule type="cellIs" dxfId="15" priority="18" operator="equal">
      <formula>"In Progress"</formula>
    </cfRule>
  </conditionalFormatting>
  <conditionalFormatting sqref="KF14">
    <cfRule type="cellIs" dxfId="14" priority="17" operator="equal">
      <formula>"In Progress"</formula>
    </cfRule>
  </conditionalFormatting>
  <conditionalFormatting sqref="LP14">
    <cfRule type="cellIs" dxfId="13" priority="16" operator="equal">
      <formula>"In Progress"</formula>
    </cfRule>
  </conditionalFormatting>
  <conditionalFormatting sqref="KY14">
    <cfRule type="cellIs" dxfId="12" priority="15" operator="equal">
      <formula>"In Progress"</formula>
    </cfRule>
  </conditionalFormatting>
  <conditionalFormatting sqref="LR13">
    <cfRule type="cellIs" dxfId="11" priority="14" operator="equal">
      <formula>"In Progress"</formula>
    </cfRule>
  </conditionalFormatting>
  <conditionalFormatting sqref="LR14">
    <cfRule type="cellIs" dxfId="10" priority="13" operator="equal">
      <formula>"In Progress"</formula>
    </cfRule>
  </conditionalFormatting>
  <conditionalFormatting sqref="LV13">
    <cfRule type="cellIs" dxfId="9" priority="12" operator="equal">
      <formula>"In Progress"</formula>
    </cfRule>
  </conditionalFormatting>
  <conditionalFormatting sqref="JP14">
    <cfRule type="cellIs" dxfId="8" priority="11" operator="equal">
      <formula>"In Progress"</formula>
    </cfRule>
  </conditionalFormatting>
  <conditionalFormatting sqref="LM23">
    <cfRule type="cellIs" dxfId="7" priority="10" operator="equal">
      <formula>"In Progress"</formula>
    </cfRule>
  </conditionalFormatting>
  <conditionalFormatting sqref="JL14">
    <cfRule type="cellIs" dxfId="6" priority="8" operator="equal">
      <formula>"In Progress"</formula>
    </cfRule>
  </conditionalFormatting>
  <conditionalFormatting sqref="JM13">
    <cfRule type="cellIs" dxfId="5" priority="7" operator="equal">
      <formula>"In Progress"</formula>
    </cfRule>
  </conditionalFormatting>
  <conditionalFormatting sqref="JN14">
    <cfRule type="cellIs" dxfId="4" priority="6" operator="equal">
      <formula>"In Progress"</formula>
    </cfRule>
  </conditionalFormatting>
  <conditionalFormatting sqref="LQ13">
    <cfRule type="cellIs" dxfId="3" priority="5" operator="equal">
      <formula>"In Progress"</formula>
    </cfRule>
  </conditionalFormatting>
  <conditionalFormatting sqref="JJ15:MQ15">
    <cfRule type="cellIs" dxfId="2" priority="3" operator="equal">
      <formula>"Negotiation Not Complete"</formula>
    </cfRule>
  </conditionalFormatting>
  <conditionalFormatting sqref="LB28:LB29">
    <cfRule type="cellIs" dxfId="1" priority="2" operator="equal">
      <formula>"In Progress"</formula>
    </cfRule>
  </conditionalFormatting>
  <conditionalFormatting sqref="LB30">
    <cfRule type="cellIs" dxfId="0" priority="1" operator="equal">
      <formula>"In Progress"</formula>
    </cfRule>
  </conditionalFormatting>
  <pageMargins left="0.25" right="0.25" top="0.75" bottom="0.75" header="0.3" footer="0.3"/>
  <pageSetup paperSize="17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90</vt:i4>
      </vt:variant>
    </vt:vector>
  </HeadingPairs>
  <TitlesOfParts>
    <vt:vector size="90" baseType="lpstr">
      <vt:lpstr>Overview</vt:lpstr>
      <vt:lpstr>Grid</vt:lpstr>
      <vt:lpstr>Contract Monitors</vt:lpstr>
      <vt:lpstr>Adams</vt:lpstr>
      <vt:lpstr>Appleton</vt:lpstr>
      <vt:lpstr>Ashland</vt:lpstr>
      <vt:lpstr>Barron</vt:lpstr>
      <vt:lpstr>Bayfield</vt:lpstr>
      <vt:lpstr>Brown</vt:lpstr>
      <vt:lpstr>Buffalo</vt:lpstr>
      <vt:lpstr>Burnett</vt:lpstr>
      <vt:lpstr>Calumet</vt:lpstr>
      <vt:lpstr>Central Racine</vt:lpstr>
      <vt:lpstr>Chippewa</vt:lpstr>
      <vt:lpstr>Bd of Health-MadisonDane</vt:lpstr>
      <vt:lpstr>Clark</vt:lpstr>
      <vt:lpstr>Columbia</vt:lpstr>
      <vt:lpstr>Crawford</vt:lpstr>
      <vt:lpstr>Cudahy</vt:lpstr>
      <vt:lpstr>DePere</vt:lpstr>
      <vt:lpstr>Dodge</vt:lpstr>
      <vt:lpstr>Door</vt:lpstr>
      <vt:lpstr>Douglas</vt:lpstr>
      <vt:lpstr>Dunn</vt:lpstr>
      <vt:lpstr>Eau Claire</vt:lpstr>
      <vt:lpstr>Florence</vt:lpstr>
      <vt:lpstr>Fond du Lac</vt:lpstr>
      <vt:lpstr>Forest</vt:lpstr>
      <vt:lpstr>Franklin</vt:lpstr>
      <vt:lpstr>Grant</vt:lpstr>
      <vt:lpstr>Green</vt:lpstr>
      <vt:lpstr>Green Lake</vt:lpstr>
      <vt:lpstr>Greendale</vt:lpstr>
      <vt:lpstr>Greenfield</vt:lpstr>
      <vt:lpstr>Hales Corners</vt:lpstr>
      <vt:lpstr>Iowa</vt:lpstr>
      <vt:lpstr>Iron</vt:lpstr>
      <vt:lpstr>Jackson</vt:lpstr>
      <vt:lpstr>Jefferson</vt:lpstr>
      <vt:lpstr>Juneau</vt:lpstr>
      <vt:lpstr>Kenosha</vt:lpstr>
      <vt:lpstr>Kewaunee</vt:lpstr>
      <vt:lpstr>LaCrosse</vt:lpstr>
      <vt:lpstr>Lafayette</vt:lpstr>
      <vt:lpstr>Langlade</vt:lpstr>
      <vt:lpstr>Lincoln</vt:lpstr>
      <vt:lpstr>Manitowoc</vt:lpstr>
      <vt:lpstr>Marathon</vt:lpstr>
      <vt:lpstr>Marinette</vt:lpstr>
      <vt:lpstr>Marquette</vt:lpstr>
      <vt:lpstr>Menasha</vt:lpstr>
      <vt:lpstr>Milwaukee</vt:lpstr>
      <vt:lpstr>Monroe</vt:lpstr>
      <vt:lpstr>North Shore</vt:lpstr>
      <vt:lpstr>Oak Creek</vt:lpstr>
      <vt:lpstr>Oconto</vt:lpstr>
      <vt:lpstr>Oneida</vt:lpstr>
      <vt:lpstr>Outagamie</vt:lpstr>
      <vt:lpstr>Wash-Ozauk</vt:lpstr>
      <vt:lpstr>Pepin</vt:lpstr>
      <vt:lpstr>Pierce</vt:lpstr>
      <vt:lpstr>Polk</vt:lpstr>
      <vt:lpstr>Portage</vt:lpstr>
      <vt:lpstr>Price</vt:lpstr>
      <vt:lpstr>Racine</vt:lpstr>
      <vt:lpstr>Richland</vt:lpstr>
      <vt:lpstr>Rock</vt:lpstr>
      <vt:lpstr>Rusk</vt:lpstr>
      <vt:lpstr>Sauk</vt:lpstr>
      <vt:lpstr>Sawyer</vt:lpstr>
      <vt:lpstr>Shawano</vt:lpstr>
      <vt:lpstr>Sheboygan</vt:lpstr>
      <vt:lpstr>South Milwaukee</vt:lpstr>
      <vt:lpstr>St Croix</vt:lpstr>
      <vt:lpstr>St Francis</vt:lpstr>
      <vt:lpstr>Taylor</vt:lpstr>
      <vt:lpstr>Trempealeau</vt:lpstr>
      <vt:lpstr>Vernon</vt:lpstr>
      <vt:lpstr>Vilas</vt:lpstr>
      <vt:lpstr>Walworth</vt:lpstr>
      <vt:lpstr>Washburn</vt:lpstr>
      <vt:lpstr>Watertown</vt:lpstr>
      <vt:lpstr>Waukesha</vt:lpstr>
      <vt:lpstr>Waupaca</vt:lpstr>
      <vt:lpstr>Waushara</vt:lpstr>
      <vt:lpstr>Wauwatosa</vt:lpstr>
      <vt:lpstr>West Allis</vt:lpstr>
      <vt:lpstr>Winnebago</vt:lpstr>
      <vt:lpstr>Wood</vt:lpstr>
      <vt:lpstr>Funding Info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Donna J</dc:creator>
  <cp:lastModifiedBy>Smith, Yvette A</cp:lastModifiedBy>
  <cp:lastPrinted>2019-04-10T14:17:20Z</cp:lastPrinted>
  <dcterms:created xsi:type="dcterms:W3CDTF">2017-06-27T20:21:33Z</dcterms:created>
  <dcterms:modified xsi:type="dcterms:W3CDTF">2019-06-05T13:13:32Z</dcterms:modified>
</cp:coreProperties>
</file>